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\Documents\ÚKAS\ÚKAS24\"/>
    </mc:Choice>
  </mc:AlternateContent>
  <xr:revisionPtr revIDLastSave="0" documentId="13_ncr:1_{E336AF6F-C790-48E5-8A68-3FADC97BC528}" xr6:coauthVersionLast="47" xr6:coauthVersionMax="47" xr10:uidLastSave="{00000000-0000-0000-0000-000000000000}"/>
  <workbookProtection workbookAlgorithmName="SHA-512" workbookHashValue="jboBWDPMacXtqWWFVugk2KNFj9X97SZTGH8xRwpfiF9fqIEKB5O96HDTTd8ngU6mlBGAqDSADjQkb5S1yZHQ2g==" workbookSaltValue="QUtR8ahZ/jms6kF62K2kOw==" workbookSpinCount="100000" lockStructure="1"/>
  <bookViews>
    <workbookView xWindow="-120" yWindow="-120" windowWidth="29040" windowHeight="17640" xr2:uid="{00000000-000D-0000-FFFF-FFFF00000000}"/>
  </bookViews>
  <sheets>
    <sheet name="Výpočet akademie 2024" sheetId="2" r:id="rId1"/>
    <sheet name="Kriteria akademie 202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6" i="2" l="1"/>
  <c r="AJ106" i="2"/>
  <c r="Q118" i="2" s="1"/>
  <c r="D27" i="2"/>
  <c r="E27" i="2"/>
  <c r="F27" i="2"/>
  <c r="I27" i="2"/>
  <c r="J27" i="2"/>
  <c r="K27" i="2"/>
  <c r="N27" i="2"/>
  <c r="O27" i="2"/>
  <c r="P27" i="2"/>
  <c r="S27" i="2"/>
  <c r="T27" i="2"/>
  <c r="U27" i="2"/>
  <c r="AJ171" i="2"/>
  <c r="Q183" i="2" s="1"/>
  <c r="AJ158" i="2"/>
  <c r="Q170" i="2" s="1"/>
  <c r="AJ145" i="2"/>
  <c r="Q157" i="2" s="1"/>
  <c r="AJ132" i="2"/>
  <c r="Q144" i="2" s="1"/>
  <c r="AJ119" i="2"/>
  <c r="Q131" i="2" s="1"/>
  <c r="AJ93" i="2"/>
  <c r="Q105" i="2" s="1"/>
  <c r="AJ80" i="2"/>
  <c r="Q92" i="2" s="1"/>
  <c r="AJ67" i="2"/>
  <c r="Q79" i="2" s="1"/>
  <c r="AJ54" i="2"/>
  <c r="Q66" i="2" s="1"/>
  <c r="AJ41" i="2"/>
  <c r="Q53" i="2" s="1"/>
  <c r="AJ28" i="2"/>
  <c r="Q40" i="2" s="1"/>
  <c r="AJ15" i="2"/>
  <c r="Q27" i="2" s="1"/>
  <c r="AI171" i="2"/>
  <c r="L183" i="2" s="1"/>
  <c r="AI158" i="2"/>
  <c r="L170" i="2" s="1"/>
  <c r="AI145" i="2"/>
  <c r="L157" i="2" s="1"/>
  <c r="AI132" i="2"/>
  <c r="L144" i="2" s="1"/>
  <c r="AI119" i="2"/>
  <c r="L131" i="2" s="1"/>
  <c r="AI106" i="2"/>
  <c r="L118" i="2" s="1"/>
  <c r="AI93" i="2"/>
  <c r="L105" i="2" s="1"/>
  <c r="AI80" i="2"/>
  <c r="L92" i="2" s="1"/>
  <c r="AI67" i="2"/>
  <c r="L79" i="2" s="1"/>
  <c r="AI54" i="2"/>
  <c r="L66" i="2" s="1"/>
  <c r="AI41" i="2"/>
  <c r="L53" i="2" s="1"/>
  <c r="AI28" i="2"/>
  <c r="L40" i="2" s="1"/>
  <c r="AI15" i="2"/>
  <c r="L27" i="2" s="1"/>
  <c r="AH171" i="2"/>
  <c r="G183" i="2" s="1"/>
  <c r="AH158" i="2"/>
  <c r="G170" i="2" s="1"/>
  <c r="AH145" i="2"/>
  <c r="G157" i="2" s="1"/>
  <c r="AH132" i="2"/>
  <c r="G144" i="2" s="1"/>
  <c r="AH119" i="2"/>
  <c r="G131" i="2" s="1"/>
  <c r="AH106" i="2"/>
  <c r="G118" i="2" s="1"/>
  <c r="AH93" i="2"/>
  <c r="G105" i="2" s="1"/>
  <c r="AH80" i="2"/>
  <c r="G92" i="2" s="1"/>
  <c r="AH67" i="2"/>
  <c r="G79" i="2" s="1"/>
  <c r="AH54" i="2"/>
  <c r="G66" i="2" s="1"/>
  <c r="AH41" i="2"/>
  <c r="G53" i="2" s="1"/>
  <c r="AH28" i="2"/>
  <c r="G40" i="2" s="1"/>
  <c r="AH15" i="2"/>
  <c r="G27" i="2" s="1"/>
  <c r="AG15" i="2"/>
  <c r="B27" i="2" s="1"/>
  <c r="U183" i="2"/>
  <c r="T183" i="2"/>
  <c r="S183" i="2"/>
  <c r="P183" i="2"/>
  <c r="O183" i="2"/>
  <c r="N183" i="2"/>
  <c r="K183" i="2"/>
  <c r="J183" i="2"/>
  <c r="I183" i="2"/>
  <c r="F183" i="2"/>
  <c r="E183" i="2"/>
  <c r="D183" i="2"/>
  <c r="X171" i="2" s="1"/>
  <c r="U170" i="2"/>
  <c r="T170" i="2"/>
  <c r="S170" i="2"/>
  <c r="P170" i="2"/>
  <c r="O170" i="2"/>
  <c r="N170" i="2"/>
  <c r="K170" i="2"/>
  <c r="J170" i="2"/>
  <c r="I170" i="2"/>
  <c r="F170" i="2"/>
  <c r="E170" i="2"/>
  <c r="D170" i="2"/>
  <c r="U157" i="2"/>
  <c r="T157" i="2"/>
  <c r="S157" i="2"/>
  <c r="P157" i="2"/>
  <c r="O157" i="2"/>
  <c r="N157" i="2"/>
  <c r="K157" i="2"/>
  <c r="J157" i="2"/>
  <c r="I157" i="2"/>
  <c r="F157" i="2"/>
  <c r="E157" i="2"/>
  <c r="D157" i="2"/>
  <c r="U144" i="2"/>
  <c r="T144" i="2"/>
  <c r="S144" i="2"/>
  <c r="P144" i="2"/>
  <c r="O144" i="2"/>
  <c r="N144" i="2"/>
  <c r="K144" i="2"/>
  <c r="J144" i="2"/>
  <c r="I144" i="2"/>
  <c r="F144" i="2"/>
  <c r="E144" i="2"/>
  <c r="D144" i="2"/>
  <c r="U131" i="2"/>
  <c r="T131" i="2"/>
  <c r="S131" i="2"/>
  <c r="P131" i="2"/>
  <c r="O131" i="2"/>
  <c r="N131" i="2"/>
  <c r="K131" i="2"/>
  <c r="J131" i="2"/>
  <c r="I131" i="2"/>
  <c r="F131" i="2"/>
  <c r="E131" i="2"/>
  <c r="D131" i="2"/>
  <c r="U118" i="2"/>
  <c r="T118" i="2"/>
  <c r="S118" i="2"/>
  <c r="P118" i="2"/>
  <c r="O118" i="2"/>
  <c r="N118" i="2"/>
  <c r="K118" i="2"/>
  <c r="J118" i="2"/>
  <c r="I118" i="2"/>
  <c r="F118" i="2"/>
  <c r="E118" i="2"/>
  <c r="D118" i="2"/>
  <c r="U105" i="2"/>
  <c r="T105" i="2"/>
  <c r="S105" i="2"/>
  <c r="P105" i="2"/>
  <c r="O105" i="2"/>
  <c r="N105" i="2"/>
  <c r="K105" i="2"/>
  <c r="J105" i="2"/>
  <c r="I105" i="2"/>
  <c r="F105" i="2"/>
  <c r="E105" i="2"/>
  <c r="D105" i="2"/>
  <c r="U92" i="2"/>
  <c r="T92" i="2"/>
  <c r="S92" i="2"/>
  <c r="P92" i="2"/>
  <c r="O92" i="2"/>
  <c r="N92" i="2"/>
  <c r="K92" i="2"/>
  <c r="J92" i="2"/>
  <c r="I92" i="2"/>
  <c r="F92" i="2"/>
  <c r="E92" i="2"/>
  <c r="D92" i="2"/>
  <c r="U79" i="2"/>
  <c r="T79" i="2"/>
  <c r="S79" i="2"/>
  <c r="P79" i="2"/>
  <c r="O79" i="2"/>
  <c r="N79" i="2"/>
  <c r="K79" i="2"/>
  <c r="J79" i="2"/>
  <c r="I79" i="2"/>
  <c r="F79" i="2"/>
  <c r="E79" i="2"/>
  <c r="D79" i="2"/>
  <c r="U66" i="2"/>
  <c r="T66" i="2"/>
  <c r="S66" i="2"/>
  <c r="P66" i="2"/>
  <c r="O66" i="2"/>
  <c r="N66" i="2"/>
  <c r="K66" i="2"/>
  <c r="J66" i="2"/>
  <c r="I66" i="2"/>
  <c r="F66" i="2"/>
  <c r="E66" i="2"/>
  <c r="D66" i="2"/>
  <c r="U53" i="2"/>
  <c r="T53" i="2"/>
  <c r="S53" i="2"/>
  <c r="P53" i="2"/>
  <c r="O53" i="2"/>
  <c r="N53" i="2"/>
  <c r="K53" i="2"/>
  <c r="J53" i="2"/>
  <c r="I53" i="2"/>
  <c r="F53" i="2"/>
  <c r="E53" i="2"/>
  <c r="D53" i="2"/>
  <c r="U40" i="2"/>
  <c r="T40" i="2"/>
  <c r="S40" i="2"/>
  <c r="P40" i="2"/>
  <c r="O40" i="2"/>
  <c r="N40" i="2"/>
  <c r="K40" i="2"/>
  <c r="J40" i="2"/>
  <c r="I40" i="2"/>
  <c r="F40" i="2"/>
  <c r="E40" i="2"/>
  <c r="D40" i="2"/>
  <c r="X28" i="2" s="1"/>
  <c r="AG171" i="2"/>
  <c r="B183" i="2" s="1"/>
  <c r="AG158" i="2"/>
  <c r="B170" i="2" s="1"/>
  <c r="AG145" i="2"/>
  <c r="B157" i="2" s="1"/>
  <c r="AG132" i="2"/>
  <c r="B144" i="2" s="1"/>
  <c r="AG119" i="2"/>
  <c r="B131" i="2" s="1"/>
  <c r="AG106" i="2"/>
  <c r="B118" i="2" s="1"/>
  <c r="AG93" i="2"/>
  <c r="B105" i="2" s="1"/>
  <c r="AG80" i="2"/>
  <c r="B92" i="2" s="1"/>
  <c r="AG67" i="2"/>
  <c r="B79" i="2" s="1"/>
  <c r="AG54" i="2"/>
  <c r="B66" i="2" s="1"/>
  <c r="AG41" i="2"/>
  <c r="B53" i="2" s="1"/>
  <c r="AG28" i="2"/>
  <c r="B40" i="2" s="1"/>
  <c r="U14" i="2"/>
  <c r="T14" i="2"/>
  <c r="S14" i="2"/>
  <c r="P14" i="2"/>
  <c r="O14" i="2"/>
  <c r="N14" i="2"/>
  <c r="K14" i="2"/>
  <c r="J14" i="2"/>
  <c r="I14" i="2"/>
  <c r="F14" i="2"/>
  <c r="E14" i="2"/>
  <c r="D14" i="2"/>
  <c r="AJ2" i="2"/>
  <c r="Q14" i="2" s="1"/>
  <c r="AI2" i="2"/>
  <c r="L14" i="2" s="1"/>
  <c r="AH2" i="2"/>
  <c r="G14" i="2" s="1"/>
  <c r="AG2" i="2"/>
  <c r="B14" i="2" s="1"/>
  <c r="V171" i="2"/>
  <c r="V158" i="2"/>
  <c r="V145" i="2"/>
  <c r="V132" i="2"/>
  <c r="V119" i="2"/>
  <c r="V93" i="2"/>
  <c r="V80" i="2"/>
  <c r="V67" i="2"/>
  <c r="V54" i="2"/>
  <c r="V41" i="2"/>
  <c r="V28" i="2"/>
  <c r="V15" i="2"/>
  <c r="V2" i="2"/>
  <c r="X132" i="2" l="1"/>
  <c r="W2" i="2"/>
  <c r="Y2" i="2" s="1"/>
  <c r="X67" i="2"/>
  <c r="X158" i="2"/>
  <c r="X54" i="2"/>
  <c r="X93" i="2"/>
  <c r="X145" i="2"/>
  <c r="X2" i="2"/>
  <c r="X41" i="2"/>
  <c r="X119" i="2"/>
  <c r="X15" i="2"/>
  <c r="X80" i="2"/>
  <c r="V106" i="2"/>
  <c r="W15" i="2"/>
  <c r="Y15" i="2" s="1"/>
  <c r="W28" i="2"/>
  <c r="Y28" i="2" s="1"/>
  <c r="W41" i="2"/>
  <c r="W54" i="2"/>
  <c r="W67" i="2"/>
  <c r="Y67" i="2" s="1"/>
  <c r="W80" i="2"/>
  <c r="W93" i="2"/>
  <c r="W106" i="2"/>
  <c r="Y106" i="2" s="1"/>
  <c r="W119" i="2"/>
  <c r="W132" i="2"/>
  <c r="W145" i="2"/>
  <c r="W158" i="2"/>
  <c r="Y158" i="2" s="1"/>
  <c r="W171" i="2"/>
  <c r="Y171" i="2" s="1"/>
  <c r="Y132" i="2" l="1"/>
  <c r="Y145" i="2"/>
  <c r="Y119" i="2"/>
  <c r="Y93" i="2"/>
  <c r="Y80" i="2"/>
  <c r="Y54" i="2"/>
  <c r="Y41" i="2"/>
  <c r="X184" i="2" s="1"/>
</calcChain>
</file>

<file path=xl/sharedStrings.xml><?xml version="1.0" encoding="utf-8"?>
<sst xmlns="http://schemas.openxmlformats.org/spreadsheetml/2006/main" count="169" uniqueCount="144">
  <si>
    <t>AK Bílina</t>
  </si>
  <si>
    <t>AK Žatec</t>
  </si>
  <si>
    <t>ASK Lovosice</t>
  </si>
  <si>
    <t>AK Most</t>
  </si>
  <si>
    <t>ASK Děčín</t>
  </si>
  <si>
    <t>ČÁSTKA NA 1 ATLETA - U22 11 000,- Kč Junioři 9 000,- Kč Dorost 7 000,- Kč Žactvo 5 000,- Kč</t>
  </si>
  <si>
    <t>BONUSY - Mistrovství Evropy 16 000,- Kč Mezistátní utkání 9000,- Kč Medaile na MČR 7000,- Kč</t>
  </si>
  <si>
    <t>Každý atlet může získat jen jeden bonus</t>
  </si>
  <si>
    <t>Klub</t>
  </si>
  <si>
    <t>Dorost</t>
  </si>
  <si>
    <t>Juniorstvo</t>
  </si>
  <si>
    <t>Bečvařík Daniel</t>
  </si>
  <si>
    <t>Cipriján Denis</t>
  </si>
  <si>
    <t>Linhart Charles</t>
  </si>
  <si>
    <t>Letocha Radek</t>
  </si>
  <si>
    <t>Simmer Josef</t>
  </si>
  <si>
    <t>Nos Matěj</t>
  </si>
  <si>
    <t>Bennour Lukáš Adam</t>
  </si>
  <si>
    <t>Hrdličková Nela</t>
  </si>
  <si>
    <t>Slaměník Arnošt</t>
  </si>
  <si>
    <t>Švec Daniel</t>
  </si>
  <si>
    <t>Kalazi Filip</t>
  </si>
  <si>
    <t>Soukup Jan</t>
  </si>
  <si>
    <t>Kačur Dan</t>
  </si>
  <si>
    <t>Kučerová Ema</t>
  </si>
  <si>
    <t>Kutílková Elena</t>
  </si>
  <si>
    <t>Gala Petr</t>
  </si>
  <si>
    <t>Smělý Jaroslav</t>
  </si>
  <si>
    <t>Smržová Jolana</t>
  </si>
  <si>
    <t>U22</t>
  </si>
  <si>
    <t>Laube Tomáš</t>
  </si>
  <si>
    <t>Sedláková Eliška</t>
  </si>
  <si>
    <t>Athletic Club Ústí n/L. z.s.</t>
  </si>
  <si>
    <t>AK Slovan Duchcov</t>
  </si>
  <si>
    <t>USK PROVOD Ústí n/L.</t>
  </si>
  <si>
    <t>Řízek Tomáš</t>
  </si>
  <si>
    <t>Císař Adam</t>
  </si>
  <si>
    <t>Fišerová Natálie</t>
  </si>
  <si>
    <t>Köszegi Matyas</t>
  </si>
  <si>
    <t>Běloubková Karolína</t>
  </si>
  <si>
    <t>Vaněk Jan</t>
  </si>
  <si>
    <t>Brabcová Veronika</t>
  </si>
  <si>
    <t>St.žactvo</t>
  </si>
  <si>
    <t>Šulíková Kateřina</t>
  </si>
  <si>
    <t>Plosová Simona</t>
  </si>
  <si>
    <t>Žárský Daniel</t>
  </si>
  <si>
    <t>Šmilauerová Kateřina Emilly</t>
  </si>
  <si>
    <t>Morvay Martin</t>
  </si>
  <si>
    <t>Štěrbová Ivana</t>
  </si>
  <si>
    <t>Novotný Daniel</t>
  </si>
  <si>
    <t>Konířová Adéla</t>
  </si>
  <si>
    <t>Pavlas David</t>
  </si>
  <si>
    <t>Černý Matouš</t>
  </si>
  <si>
    <t>Parohová Ester</t>
  </si>
  <si>
    <t>Erbenová Veronika</t>
  </si>
  <si>
    <t>Šidáková Martina</t>
  </si>
  <si>
    <t>Rathouský Jiří</t>
  </si>
  <si>
    <t>Kokšalová Mariana</t>
  </si>
  <si>
    <t>Dvořáková Zuzana</t>
  </si>
  <si>
    <t>David Ondřej</t>
  </si>
  <si>
    <t>Střížková Barbora</t>
  </si>
  <si>
    <t>Hoskovská Adéla</t>
  </si>
  <si>
    <t>Sobecká Kateřina</t>
  </si>
  <si>
    <t>Šimek Miroslav</t>
  </si>
  <si>
    <t>Fuchsig Tomáš</t>
  </si>
  <si>
    <t>Jelínek Jakub</t>
  </si>
  <si>
    <t>Jelínek Jonáš</t>
  </si>
  <si>
    <t>Ntemo Armin</t>
  </si>
  <si>
    <t>Synáček Petr</t>
  </si>
  <si>
    <t>Veselý Martin</t>
  </si>
  <si>
    <t>Kaplan Filip</t>
  </si>
  <si>
    <t>Hospodka Šimon</t>
  </si>
  <si>
    <t>Kryl Štěpán</t>
  </si>
  <si>
    <t>Prokeš David</t>
  </si>
  <si>
    <t>Tesner Čeněk</t>
  </si>
  <si>
    <t>Zwolińská Lucie</t>
  </si>
  <si>
    <t>Ďurčo Patrik</t>
  </si>
  <si>
    <t>Holá Zuzana</t>
  </si>
  <si>
    <t>Chýlová Karolína</t>
  </si>
  <si>
    <t>Břečková Nella</t>
  </si>
  <si>
    <t>Bittnerová Klára</t>
  </si>
  <si>
    <t>Káňová Michaela</t>
  </si>
  <si>
    <t>Hošková Kateřina</t>
  </si>
  <si>
    <t>Nádaský Matyáš</t>
  </si>
  <si>
    <t>Tejmlová Marie</t>
  </si>
  <si>
    <t>Ertlová Viktorie</t>
  </si>
  <si>
    <t>Panoška Štěpán</t>
  </si>
  <si>
    <t>Řimsová Adriana</t>
  </si>
  <si>
    <t>TJ VTŽ CHOMUTOV,z.s.</t>
  </si>
  <si>
    <t>TJ Klášterec nad Ohří, z.s.</t>
  </si>
  <si>
    <t>Ročková Beáta</t>
  </si>
  <si>
    <t>Rodinová Marie Anna</t>
  </si>
  <si>
    <t>Kothánková Tereza</t>
  </si>
  <si>
    <t>Opatová Lucie</t>
  </si>
  <si>
    <t>Jenčíková Leontýna</t>
  </si>
  <si>
    <t>Proser Ladislav</t>
  </si>
  <si>
    <t>Moulis Filip</t>
  </si>
  <si>
    <t>Křivan David</t>
  </si>
  <si>
    <t>Fuksová Eliška</t>
  </si>
  <si>
    <t>Hniličková Kateřina</t>
  </si>
  <si>
    <t>Siváková Veronika</t>
  </si>
  <si>
    <t>Atletický klub Louny, z.s.</t>
  </si>
  <si>
    <t>Žáček Vít</t>
  </si>
  <si>
    <t>Málková Anna</t>
  </si>
  <si>
    <t>Atletika Litvínov, z.s.</t>
  </si>
  <si>
    <t>Johanová Jana</t>
  </si>
  <si>
    <t>Fiedler Jonáš</t>
  </si>
  <si>
    <t>Ealden Katie</t>
  </si>
  <si>
    <t>ASK ELNA Počerady</t>
  </si>
  <si>
    <t>Helebrantová Petra</t>
  </si>
  <si>
    <t>Svoboda Petr</t>
  </si>
  <si>
    <t>Molcar Jan</t>
  </si>
  <si>
    <t>Běžecký klub F-C Kadaň, z.s.</t>
  </si>
  <si>
    <t>Čech Tomáš</t>
  </si>
  <si>
    <t>Borecký Michal</t>
  </si>
  <si>
    <t>rn</t>
  </si>
  <si>
    <t>Bonusy</t>
  </si>
  <si>
    <t>Celk.suma</t>
  </si>
  <si>
    <t>Suma závodníci</t>
  </si>
  <si>
    <t>Poč.závodníků</t>
  </si>
  <si>
    <t>Suma v kategorii</t>
  </si>
  <si>
    <t>počet žactvo</t>
  </si>
  <si>
    <t>počet dorost</t>
  </si>
  <si>
    <t>počet juniorstvo</t>
  </si>
  <si>
    <t>počet u22</t>
  </si>
  <si>
    <t>peníze v kategorii</t>
  </si>
  <si>
    <t>u22</t>
  </si>
  <si>
    <t>juniorstvo</t>
  </si>
  <si>
    <t>dorost</t>
  </si>
  <si>
    <t>žactvo</t>
  </si>
  <si>
    <t>ME</t>
  </si>
  <si>
    <t>MU</t>
  </si>
  <si>
    <t>M</t>
  </si>
  <si>
    <t>Milan621129</t>
  </si>
  <si>
    <t>a) přidělení podpory se bude odvíjet od výsledků roku předešlého </t>
  </si>
  <si>
    <t>b) do programu podpory budou zahrnuti všichni účastníci MČR od staršího žactva po U22</t>
  </si>
  <si>
    <t>c) podpora nebude mít za cíl výrazně zvýhodnit ty neúspěšnější a tím nahrazovat úlohu ČAS, ale přispět finančně v rámci možností a tím alespoň částečně pomoct při zajišťování sportovní přípravy daného zařazeného jedince. </t>
  </si>
  <si>
    <t>d) s ohledem na výše popsané byly předdefinované sazby pro jednotlivé věkové kategorie a zároveň i stanoveny bonusy za medaile, a různé úrovně repre, .... </t>
  </si>
  <si>
    <t>e) do výsledné výše podpory bude daný bonus započten pouze 1x </t>
  </si>
  <si>
    <t>f) je pochopitelné, že výše jednotlivých sazeb a bonusů se musí odvíjet od celkové získané částky.</t>
  </si>
  <si>
    <t>Šárka Suchá</t>
  </si>
  <si>
    <t>Mikulková natálie</t>
  </si>
  <si>
    <t>Nela Babjáková</t>
  </si>
  <si>
    <t>Barbora Davídková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</si>
</sst>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 applyAlignment="1">
      <alignment vertic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2" fillId="2" borderId="0" xfId="0" applyFont="1" applyFill="1"/>
    <xf numFmtId="164" fontId="2" fillId="2" borderId="0" xfId="0" applyNumberFormat="1" applyFont="1" applyFill="1"/>
    <xf numFmtId="0" fontId="0" fillId="2" borderId="9" xfId="0" applyFill="1" applyBorder="1"/>
    <xf numFmtId="164" fontId="0" fillId="2" borderId="9" xfId="0" applyNumberFormat="1" applyFill="1" applyBorder="1"/>
    <xf numFmtId="0" fontId="0" fillId="0" borderId="16" xfId="0" applyBorder="1" applyProtection="1">
      <protection hidden="1"/>
    </xf>
    <xf numFmtId="164" fontId="0" fillId="0" borderId="16" xfId="0" applyNumberFormat="1" applyBorder="1" applyProtection="1">
      <protection hidden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5" fillId="0" borderId="0" xfId="0" applyFont="1"/>
    <xf numFmtId="3" fontId="1" fillId="0" borderId="0" xfId="0" applyNumberFormat="1" applyFont="1"/>
    <xf numFmtId="164" fontId="3" fillId="3" borderId="21" xfId="0" applyNumberFormat="1" applyFont="1" applyFill="1" applyBorder="1"/>
    <xf numFmtId="0" fontId="3" fillId="3" borderId="21" xfId="0" applyFont="1" applyFill="1" applyBorder="1"/>
    <xf numFmtId="0" fontId="3" fillId="3" borderId="0" xfId="0" applyFont="1" applyFill="1"/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0" xfId="0"/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EA6F-4EE4-42E8-BF85-DEBFA5DB983D}">
  <dimension ref="A1:AN185"/>
  <sheetViews>
    <sheetView tabSelected="1" workbookViewId="0">
      <pane ySplit="1" topLeftCell="A53" activePane="bottomLeft" state="frozen"/>
      <selection pane="bottomLeft" activeCell="P43" sqref="P43"/>
    </sheetView>
  </sheetViews>
  <sheetFormatPr defaultRowHeight="15" x14ac:dyDescent="0.25"/>
  <cols>
    <col min="1" max="1" width="26" bestFit="1" customWidth="1"/>
    <col min="2" max="2" width="18" bestFit="1" customWidth="1"/>
    <col min="3" max="3" width="2.85546875" style="4" bestFit="1" customWidth="1"/>
    <col min="4" max="4" width="6" style="4" bestFit="1" customWidth="1"/>
    <col min="5" max="6" width="5" style="4" bestFit="1" customWidth="1"/>
    <col min="7" max="7" width="19.7109375" bestFit="1" customWidth="1"/>
    <col min="8" max="8" width="2.85546875" style="4" bestFit="1" customWidth="1"/>
    <col min="9" max="9" width="6" style="4" bestFit="1" customWidth="1"/>
    <col min="10" max="10" width="5" style="4" bestFit="1" customWidth="1"/>
    <col min="11" max="11" width="6" style="4" bestFit="1" customWidth="1"/>
    <col min="12" max="12" width="19.28515625" bestFit="1" customWidth="1"/>
    <col min="13" max="13" width="2.85546875" style="4" bestFit="1" customWidth="1"/>
    <col min="14" max="15" width="6" style="4" bestFit="1" customWidth="1"/>
    <col min="16" max="16" width="5" style="4" bestFit="1" customWidth="1"/>
    <col min="17" max="17" width="26.28515625" bestFit="1" customWidth="1"/>
    <col min="18" max="18" width="2.85546875" style="4" bestFit="1" customWidth="1"/>
    <col min="19" max="19" width="6" style="4" bestFit="1" customWidth="1"/>
    <col min="20" max="21" width="5" style="4" bestFit="1" customWidth="1"/>
    <col min="22" max="22" width="13.85546875" bestFit="1" customWidth="1"/>
    <col min="23" max="23" width="14.28515625" bestFit="1" customWidth="1"/>
    <col min="24" max="24" width="11.5703125" bestFit="1" customWidth="1"/>
    <col min="25" max="25" width="11.85546875" bestFit="1" customWidth="1"/>
    <col min="33" max="33" width="12" hidden="1" customWidth="1"/>
    <col min="34" max="34" width="12.140625" hidden="1" customWidth="1"/>
    <col min="35" max="35" width="15.5703125" hidden="1" customWidth="1"/>
    <col min="36" max="36" width="9.5703125" hidden="1" customWidth="1"/>
    <col min="37" max="37" width="10" hidden="1" customWidth="1"/>
    <col min="38" max="38" width="0" hidden="1" customWidth="1"/>
  </cols>
  <sheetData>
    <row r="1" spans="1:40" ht="15.75" thickBot="1" x14ac:dyDescent="0.3">
      <c r="A1" s="2" t="s">
        <v>8</v>
      </c>
      <c r="B1" s="24" t="s">
        <v>42</v>
      </c>
      <c r="C1" s="25" t="s">
        <v>115</v>
      </c>
      <c r="D1" s="3" t="s">
        <v>130</v>
      </c>
      <c r="E1" s="3" t="s">
        <v>131</v>
      </c>
      <c r="F1" s="3" t="s">
        <v>132</v>
      </c>
      <c r="G1" s="2" t="s">
        <v>9</v>
      </c>
      <c r="H1" s="3" t="s">
        <v>115</v>
      </c>
      <c r="I1" s="3" t="s">
        <v>130</v>
      </c>
      <c r="J1" s="3" t="s">
        <v>131</v>
      </c>
      <c r="K1" s="3" t="s">
        <v>132</v>
      </c>
      <c r="L1" s="2" t="s">
        <v>10</v>
      </c>
      <c r="M1" s="3" t="s">
        <v>115</v>
      </c>
      <c r="N1" s="3" t="s">
        <v>130</v>
      </c>
      <c r="O1" s="3" t="s">
        <v>131</v>
      </c>
      <c r="P1" s="3" t="s">
        <v>132</v>
      </c>
      <c r="Q1" s="2" t="s">
        <v>29</v>
      </c>
      <c r="R1" s="3" t="s">
        <v>115</v>
      </c>
      <c r="S1" s="3" t="s">
        <v>130</v>
      </c>
      <c r="T1" s="3" t="s">
        <v>131</v>
      </c>
      <c r="U1" s="3" t="s">
        <v>132</v>
      </c>
      <c r="V1" s="2" t="s">
        <v>119</v>
      </c>
      <c r="W1" s="3" t="s">
        <v>118</v>
      </c>
      <c r="X1" s="3" t="s">
        <v>116</v>
      </c>
      <c r="Y1" s="2" t="s">
        <v>117</v>
      </c>
      <c r="AG1" t="s">
        <v>121</v>
      </c>
      <c r="AH1" t="s">
        <v>122</v>
      </c>
      <c r="AI1" t="s">
        <v>123</v>
      </c>
      <c r="AJ1" t="s">
        <v>124</v>
      </c>
      <c r="AK1" s="42" t="s">
        <v>125</v>
      </c>
      <c r="AL1" s="42"/>
      <c r="AM1" s="42"/>
      <c r="AN1" s="42"/>
    </row>
    <row r="2" spans="1:40" x14ac:dyDescent="0.25">
      <c r="A2" s="44" t="s">
        <v>32</v>
      </c>
      <c r="B2" s="20" t="s">
        <v>48</v>
      </c>
      <c r="C2" s="21">
        <v>8</v>
      </c>
      <c r="D2" s="5"/>
      <c r="E2" s="5"/>
      <c r="F2" s="5"/>
      <c r="G2" s="20" t="s">
        <v>36</v>
      </c>
      <c r="H2" s="21">
        <v>6</v>
      </c>
      <c r="I2" s="5"/>
      <c r="J2" s="5"/>
      <c r="K2" s="5"/>
      <c r="L2" s="20" t="s">
        <v>39</v>
      </c>
      <c r="M2" s="21">
        <v>5</v>
      </c>
      <c r="N2" s="5"/>
      <c r="O2" s="5"/>
      <c r="P2" s="5"/>
      <c r="Q2" s="20" t="s">
        <v>47</v>
      </c>
      <c r="R2" s="21">
        <v>3</v>
      </c>
      <c r="S2" s="5"/>
      <c r="T2" s="5"/>
      <c r="U2" s="5"/>
      <c r="V2" s="47">
        <f>COUNTA(B2:B13,G2:G13,L2:L13,Q2:Q13)</f>
        <v>15</v>
      </c>
      <c r="W2" s="39">
        <f>SUM(B14,G14,L14,Q14)</f>
        <v>123000</v>
      </c>
      <c r="X2" s="43">
        <f>SUM(D14,E14,F14,F14,I14,J14,N14,O14,K14,P14,S14,T14,U14)</f>
        <v>32000</v>
      </c>
      <c r="Y2" s="43">
        <f>W2+X2</f>
        <v>155000</v>
      </c>
      <c r="AG2">
        <f>COUNTA(B2:B13)</f>
        <v>2</v>
      </c>
      <c r="AH2">
        <f>COUNTA(G2:G13)</f>
        <v>4</v>
      </c>
      <c r="AI2">
        <f>COUNTA(L2:L13)</f>
        <v>7</v>
      </c>
      <c r="AJ2">
        <f>COUNTA(Q2:Q13)</f>
        <v>2</v>
      </c>
      <c r="AK2" t="s">
        <v>126</v>
      </c>
      <c r="AL2">
        <v>11000</v>
      </c>
    </row>
    <row r="3" spans="1:40" x14ac:dyDescent="0.25">
      <c r="A3" s="45"/>
      <c r="B3" s="20" t="s">
        <v>40</v>
      </c>
      <c r="C3" s="21">
        <v>8</v>
      </c>
      <c r="D3" s="5"/>
      <c r="E3" s="5"/>
      <c r="F3" s="5"/>
      <c r="G3" s="20" t="s">
        <v>37</v>
      </c>
      <c r="H3" s="21">
        <v>6</v>
      </c>
      <c r="I3" s="5"/>
      <c r="J3" s="5">
        <v>9000</v>
      </c>
      <c r="K3" s="5"/>
      <c r="L3" s="20" t="s">
        <v>41</v>
      </c>
      <c r="M3" s="21">
        <v>5</v>
      </c>
      <c r="N3" s="5"/>
      <c r="O3" s="5"/>
      <c r="P3" s="5"/>
      <c r="Q3" s="20" t="s">
        <v>46</v>
      </c>
      <c r="R3" s="21">
        <v>1</v>
      </c>
      <c r="S3" s="5">
        <v>16000</v>
      </c>
      <c r="T3" s="5"/>
      <c r="U3" s="5"/>
      <c r="V3" s="48"/>
      <c r="W3" s="40"/>
      <c r="X3" s="40"/>
      <c r="Y3" s="40"/>
      <c r="AK3" t="s">
        <v>127</v>
      </c>
      <c r="AL3">
        <v>9000</v>
      </c>
    </row>
    <row r="4" spans="1:40" x14ac:dyDescent="0.25">
      <c r="A4" s="45"/>
      <c r="B4" s="20"/>
      <c r="C4" s="21"/>
      <c r="D4" s="5"/>
      <c r="E4" s="5"/>
      <c r="F4" s="5"/>
      <c r="G4" s="20" t="s">
        <v>35</v>
      </c>
      <c r="H4" s="21">
        <v>7</v>
      </c>
      <c r="I4" s="5"/>
      <c r="J4" s="5"/>
      <c r="K4" s="5"/>
      <c r="L4" s="20" t="s">
        <v>50</v>
      </c>
      <c r="M4" s="21">
        <v>4</v>
      </c>
      <c r="N4" s="5"/>
      <c r="O4" s="5"/>
      <c r="P4" s="5"/>
      <c r="Q4" s="20"/>
      <c r="R4" s="21"/>
      <c r="S4" s="5"/>
      <c r="T4" s="5"/>
      <c r="U4" s="5"/>
      <c r="V4" s="48"/>
      <c r="W4" s="40"/>
      <c r="X4" s="40"/>
      <c r="Y4" s="40"/>
      <c r="AK4" t="s">
        <v>128</v>
      </c>
      <c r="AL4">
        <v>7000</v>
      </c>
    </row>
    <row r="5" spans="1:40" x14ac:dyDescent="0.25">
      <c r="A5" s="45"/>
      <c r="B5" s="20"/>
      <c r="C5" s="21"/>
      <c r="D5" s="5"/>
      <c r="E5" s="5"/>
      <c r="F5" s="5"/>
      <c r="G5" s="20" t="s">
        <v>45</v>
      </c>
      <c r="H5" s="21">
        <v>6</v>
      </c>
      <c r="I5" s="5"/>
      <c r="J5" s="5"/>
      <c r="K5" s="5"/>
      <c r="L5" s="20" t="s">
        <v>38</v>
      </c>
      <c r="M5" s="21">
        <v>5</v>
      </c>
      <c r="N5" s="5"/>
      <c r="O5" s="5"/>
      <c r="P5" s="5"/>
      <c r="Q5" s="20"/>
      <c r="R5" s="21"/>
      <c r="S5" s="5"/>
      <c r="T5" s="5"/>
      <c r="U5" s="5"/>
      <c r="V5" s="48"/>
      <c r="W5" s="40"/>
      <c r="X5" s="40"/>
      <c r="Y5" s="40"/>
      <c r="AK5" t="s">
        <v>129</v>
      </c>
      <c r="AL5">
        <v>5000</v>
      </c>
    </row>
    <row r="6" spans="1:40" x14ac:dyDescent="0.25">
      <c r="A6" s="45"/>
      <c r="B6" s="20"/>
      <c r="C6" s="21"/>
      <c r="D6" s="5"/>
      <c r="E6" s="5"/>
      <c r="F6" s="5"/>
      <c r="G6" s="20"/>
      <c r="H6" s="21"/>
      <c r="I6" s="5"/>
      <c r="J6" s="5"/>
      <c r="K6" s="5"/>
      <c r="L6" s="20" t="s">
        <v>49</v>
      </c>
      <c r="M6" s="21">
        <v>5</v>
      </c>
      <c r="N6" s="5"/>
      <c r="O6" s="5"/>
      <c r="P6" s="5"/>
      <c r="Q6" s="20"/>
      <c r="R6" s="21"/>
      <c r="S6" s="5"/>
      <c r="T6" s="5"/>
      <c r="U6" s="5"/>
      <c r="V6" s="48"/>
      <c r="W6" s="40"/>
      <c r="X6" s="40"/>
      <c r="Y6" s="40"/>
    </row>
    <row r="7" spans="1:40" x14ac:dyDescent="0.25">
      <c r="A7" s="45"/>
      <c r="B7" s="20"/>
      <c r="C7" s="21"/>
      <c r="D7" s="5"/>
      <c r="E7" s="5"/>
      <c r="F7" s="5"/>
      <c r="G7" s="20"/>
      <c r="H7" s="21"/>
      <c r="I7" s="5"/>
      <c r="J7" s="5"/>
      <c r="K7" s="5"/>
      <c r="L7" s="20" t="s">
        <v>44</v>
      </c>
      <c r="M7" s="21">
        <v>4</v>
      </c>
      <c r="N7" s="5"/>
      <c r="O7" s="5"/>
      <c r="P7" s="5">
        <v>7000</v>
      </c>
      <c r="Q7" s="20"/>
      <c r="R7" s="21"/>
      <c r="S7" s="5"/>
      <c r="T7" s="5"/>
      <c r="U7" s="5"/>
      <c r="V7" s="48"/>
      <c r="W7" s="40"/>
      <c r="X7" s="40"/>
      <c r="Y7" s="40"/>
    </row>
    <row r="8" spans="1:40" x14ac:dyDescent="0.25">
      <c r="A8" s="45"/>
      <c r="B8" s="20"/>
      <c r="C8" s="21"/>
      <c r="D8" s="5"/>
      <c r="E8" s="5"/>
      <c r="F8" s="5"/>
      <c r="G8" s="20"/>
      <c r="H8" s="21"/>
      <c r="I8" s="5"/>
      <c r="J8" s="5"/>
      <c r="K8" s="5"/>
      <c r="L8" s="20" t="s">
        <v>43</v>
      </c>
      <c r="M8" s="21">
        <v>5</v>
      </c>
      <c r="N8" s="5"/>
      <c r="O8" s="5"/>
      <c r="P8" s="5"/>
      <c r="Q8" s="20"/>
      <c r="R8" s="21"/>
      <c r="S8" s="5"/>
      <c r="T8" s="5"/>
      <c r="U8" s="5"/>
      <c r="V8" s="48"/>
      <c r="W8" s="40"/>
      <c r="X8" s="40"/>
      <c r="Y8" s="40"/>
    </row>
    <row r="9" spans="1:40" x14ac:dyDescent="0.25">
      <c r="A9" s="45"/>
      <c r="B9" s="20"/>
      <c r="C9" s="21"/>
      <c r="D9" s="5"/>
      <c r="E9" s="5"/>
      <c r="F9" s="5"/>
      <c r="G9" s="20"/>
      <c r="H9" s="21"/>
      <c r="I9" s="5"/>
      <c r="J9" s="5"/>
      <c r="K9" s="5"/>
      <c r="L9" s="20"/>
      <c r="M9" s="21"/>
      <c r="N9" s="5"/>
      <c r="O9" s="5"/>
      <c r="P9" s="5"/>
      <c r="Q9" s="20"/>
      <c r="R9" s="21"/>
      <c r="S9" s="5"/>
      <c r="T9" s="5"/>
      <c r="U9" s="5"/>
      <c r="V9" s="48"/>
      <c r="W9" s="40"/>
      <c r="X9" s="40"/>
      <c r="Y9" s="40"/>
    </row>
    <row r="10" spans="1:40" x14ac:dyDescent="0.25">
      <c r="A10" s="45"/>
      <c r="B10" s="20"/>
      <c r="C10" s="21"/>
      <c r="D10" s="5"/>
      <c r="E10" s="5"/>
      <c r="F10" s="5"/>
      <c r="G10" s="20"/>
      <c r="H10" s="21"/>
      <c r="I10" s="5"/>
      <c r="J10" s="5"/>
      <c r="K10" s="5"/>
      <c r="L10" s="20"/>
      <c r="M10" s="21"/>
      <c r="N10" s="5"/>
      <c r="O10" s="5"/>
      <c r="P10" s="5"/>
      <c r="Q10" s="20"/>
      <c r="R10" s="21"/>
      <c r="S10" s="5"/>
      <c r="T10" s="5"/>
      <c r="U10" s="5"/>
      <c r="V10" s="48"/>
      <c r="W10" s="40"/>
      <c r="X10" s="40"/>
      <c r="Y10" s="40"/>
    </row>
    <row r="11" spans="1:40" x14ac:dyDescent="0.25">
      <c r="A11" s="45"/>
      <c r="B11" s="20"/>
      <c r="C11" s="21"/>
      <c r="D11" s="5"/>
      <c r="E11" s="5"/>
      <c r="F11" s="5"/>
      <c r="G11" s="20"/>
      <c r="H11" s="21"/>
      <c r="I11" s="5"/>
      <c r="J11" s="5"/>
      <c r="K11" s="5"/>
      <c r="L11" s="20"/>
      <c r="M11" s="21"/>
      <c r="N11" s="5"/>
      <c r="O11" s="5"/>
      <c r="P11" s="5"/>
      <c r="Q11" s="20"/>
      <c r="R11" s="21"/>
      <c r="S11" s="5"/>
      <c r="T11" s="5"/>
      <c r="U11" s="5"/>
      <c r="V11" s="48"/>
      <c r="W11" s="40"/>
      <c r="X11" s="40"/>
      <c r="Y11" s="40"/>
    </row>
    <row r="12" spans="1:40" x14ac:dyDescent="0.25">
      <c r="A12" s="45"/>
      <c r="B12" s="20"/>
      <c r="C12" s="21"/>
      <c r="D12" s="5"/>
      <c r="E12" s="5"/>
      <c r="F12" s="5"/>
      <c r="G12" s="20"/>
      <c r="H12" s="21"/>
      <c r="I12" s="5"/>
      <c r="J12" s="5"/>
      <c r="K12" s="5"/>
      <c r="L12" s="20"/>
      <c r="M12" s="21"/>
      <c r="N12" s="5"/>
      <c r="O12" s="5"/>
      <c r="P12" s="5"/>
      <c r="Q12" s="20"/>
      <c r="R12" s="21"/>
      <c r="S12" s="5"/>
      <c r="T12" s="5"/>
      <c r="U12" s="5"/>
      <c r="V12" s="48"/>
      <c r="W12" s="40"/>
      <c r="X12" s="40"/>
      <c r="Y12" s="40"/>
    </row>
    <row r="13" spans="1:40" ht="15.75" thickBot="1" x14ac:dyDescent="0.3">
      <c r="A13" s="45"/>
      <c r="B13" s="22"/>
      <c r="C13" s="23"/>
      <c r="D13" s="11"/>
      <c r="E13" s="11"/>
      <c r="F13" s="11"/>
      <c r="G13" s="22"/>
      <c r="H13" s="23"/>
      <c r="I13" s="11"/>
      <c r="J13" s="11"/>
      <c r="K13" s="11"/>
      <c r="L13" s="22"/>
      <c r="M13" s="23"/>
      <c r="N13" s="11"/>
      <c r="O13" s="11"/>
      <c r="P13" s="11"/>
      <c r="Q13" s="22"/>
      <c r="R13" s="23"/>
      <c r="S13" s="11"/>
      <c r="T13" s="11"/>
      <c r="U13" s="11"/>
      <c r="V13" s="48"/>
      <c r="W13" s="40"/>
      <c r="X13" s="40"/>
      <c r="Y13" s="40"/>
    </row>
    <row r="14" spans="1:40" ht="15.75" thickBot="1" x14ac:dyDescent="0.3">
      <c r="A14" s="13" t="s">
        <v>120</v>
      </c>
      <c r="B14" s="28">
        <f>AG2*AL$5</f>
        <v>10000</v>
      </c>
      <c r="C14" s="29"/>
      <c r="D14" s="29">
        <f>SUM(D2:D13)</f>
        <v>0</v>
      </c>
      <c r="E14" s="29">
        <f>SUM(E2:E13)</f>
        <v>0</v>
      </c>
      <c r="F14" s="29">
        <f>SUM(F2:F13)</f>
        <v>0</v>
      </c>
      <c r="G14" s="28">
        <f>AH2*AL$4</f>
        <v>28000</v>
      </c>
      <c r="H14" s="29"/>
      <c r="I14" s="29">
        <f>SUM(I2:I13)</f>
        <v>0</v>
      </c>
      <c r="J14" s="29">
        <f>SUM(J2:J13)</f>
        <v>9000</v>
      </c>
      <c r="K14" s="29">
        <f>SUM(K2:K13)</f>
        <v>0</v>
      </c>
      <c r="L14" s="28">
        <f>AI2*AL$3</f>
        <v>63000</v>
      </c>
      <c r="M14" s="29"/>
      <c r="N14" s="29">
        <f>SUM(N2:N13)</f>
        <v>0</v>
      </c>
      <c r="O14" s="29">
        <f>SUM(O2:O13)</f>
        <v>0</v>
      </c>
      <c r="P14" s="29">
        <f>SUM(P2:P13)</f>
        <v>7000</v>
      </c>
      <c r="Q14" s="28">
        <f>AJ2*AL$2</f>
        <v>22000</v>
      </c>
      <c r="R14" s="29"/>
      <c r="S14" s="29">
        <f>SUM(S2:S13)</f>
        <v>16000</v>
      </c>
      <c r="T14" s="29">
        <f>SUM(T2:T13)</f>
        <v>0</v>
      </c>
      <c r="U14" s="29">
        <f>SUM(U2:U13)</f>
        <v>0</v>
      </c>
      <c r="V14" s="49"/>
      <c r="W14" s="41"/>
      <c r="X14" s="41"/>
      <c r="Y14" s="41"/>
    </row>
    <row r="15" spans="1:40" ht="15" customHeight="1" x14ac:dyDescent="0.25">
      <c r="A15" s="44" t="s">
        <v>0</v>
      </c>
      <c r="B15" s="18"/>
      <c r="C15" s="19"/>
      <c r="D15" s="6"/>
      <c r="E15" s="6"/>
      <c r="F15" s="6"/>
      <c r="G15" s="18" t="s">
        <v>12</v>
      </c>
      <c r="H15" s="19">
        <v>7</v>
      </c>
      <c r="I15" s="6"/>
      <c r="J15" s="6"/>
      <c r="K15" s="6"/>
      <c r="L15" s="18" t="s">
        <v>11</v>
      </c>
      <c r="M15" s="19">
        <v>4</v>
      </c>
      <c r="N15" s="6"/>
      <c r="O15" s="6"/>
      <c r="P15" s="6"/>
      <c r="Q15" s="18"/>
      <c r="R15" s="19"/>
      <c r="S15" s="6"/>
      <c r="T15" s="6"/>
      <c r="U15" s="6"/>
      <c r="V15" s="47">
        <f>COUNTA(B15:B26,G15:G26,L15:L26,Q15:Q26)</f>
        <v>4</v>
      </c>
      <c r="W15" s="39">
        <f>SUM(B27,G27,L27,Q27)</f>
        <v>32000</v>
      </c>
      <c r="X15" s="43">
        <f>SUM(D27,E27,F27,F27,I27,J27,N27,O27,K27,P27,S27,T27,U27)</f>
        <v>0</v>
      </c>
      <c r="Y15" s="43">
        <f>W15+X15</f>
        <v>32000</v>
      </c>
      <c r="AG15">
        <f>COUNTA(B15:B26)</f>
        <v>0</v>
      </c>
      <c r="AH15">
        <f>COUNTA(G15:G26)</f>
        <v>2</v>
      </c>
      <c r="AI15">
        <f>COUNTA(L15:L26)</f>
        <v>2</v>
      </c>
      <c r="AJ15">
        <f>COUNTA(Q15:Q26)</f>
        <v>0</v>
      </c>
    </row>
    <row r="16" spans="1:40" ht="15" customHeight="1" x14ac:dyDescent="0.25">
      <c r="A16" s="45"/>
      <c r="B16" s="20"/>
      <c r="C16" s="21"/>
      <c r="D16" s="5"/>
      <c r="E16" s="5"/>
      <c r="F16" s="5"/>
      <c r="G16" s="20" t="s">
        <v>13</v>
      </c>
      <c r="H16" s="21">
        <v>6</v>
      </c>
      <c r="I16" s="5"/>
      <c r="J16" s="5"/>
      <c r="K16" s="5"/>
      <c r="L16" s="20" t="s">
        <v>14</v>
      </c>
      <c r="M16" s="21">
        <v>4</v>
      </c>
      <c r="N16" s="5"/>
      <c r="O16" s="5"/>
      <c r="P16" s="5"/>
      <c r="Q16" s="20"/>
      <c r="R16" s="21"/>
      <c r="S16" s="15"/>
      <c r="T16" s="15"/>
      <c r="U16" s="8"/>
      <c r="V16" s="48"/>
      <c r="W16" s="40"/>
      <c r="X16" s="40"/>
      <c r="Y16" s="40"/>
    </row>
    <row r="17" spans="1:40" ht="15" customHeight="1" x14ac:dyDescent="0.25">
      <c r="A17" s="45"/>
      <c r="B17" s="20"/>
      <c r="C17" s="21"/>
      <c r="D17" s="5"/>
      <c r="E17" s="5"/>
      <c r="F17" s="5"/>
      <c r="G17" s="20"/>
      <c r="H17" s="21"/>
      <c r="I17" s="5"/>
      <c r="J17" s="5"/>
      <c r="K17" s="5"/>
      <c r="L17" s="20"/>
      <c r="M17" s="21"/>
      <c r="N17" s="5"/>
      <c r="O17" s="5"/>
      <c r="P17" s="5"/>
      <c r="Q17" s="20"/>
      <c r="R17" s="21"/>
      <c r="S17" s="15"/>
      <c r="T17" s="15"/>
      <c r="U17" s="8"/>
      <c r="V17" s="48"/>
      <c r="W17" s="40"/>
      <c r="X17" s="40"/>
      <c r="Y17" s="40"/>
    </row>
    <row r="18" spans="1:40" ht="15" customHeight="1" x14ac:dyDescent="0.25">
      <c r="A18" s="45"/>
      <c r="B18" s="20"/>
      <c r="C18" s="21"/>
      <c r="D18" s="5"/>
      <c r="E18" s="5"/>
      <c r="F18" s="5"/>
      <c r="G18" s="20"/>
      <c r="H18" s="21"/>
      <c r="I18" s="5"/>
      <c r="J18" s="5"/>
      <c r="K18" s="5"/>
      <c r="L18" s="20"/>
      <c r="M18" s="21"/>
      <c r="N18" s="5"/>
      <c r="O18" s="5"/>
      <c r="P18" s="5"/>
      <c r="Q18" s="20"/>
      <c r="R18" s="21"/>
      <c r="S18" s="15"/>
      <c r="T18" s="15"/>
      <c r="U18" s="8"/>
      <c r="V18" s="48"/>
      <c r="W18" s="40"/>
      <c r="X18" s="40"/>
      <c r="Y18" s="40"/>
    </row>
    <row r="19" spans="1:40" ht="15" customHeight="1" x14ac:dyDescent="0.25">
      <c r="A19" s="45"/>
      <c r="B19" s="20"/>
      <c r="C19" s="21"/>
      <c r="D19" s="5"/>
      <c r="E19" s="5"/>
      <c r="F19" s="5"/>
      <c r="G19" s="20"/>
      <c r="H19" s="21"/>
      <c r="I19" s="5"/>
      <c r="J19" s="5"/>
      <c r="K19" s="5"/>
      <c r="L19" s="20"/>
      <c r="M19" s="21"/>
      <c r="N19" s="5"/>
      <c r="O19" s="5"/>
      <c r="P19" s="5"/>
      <c r="Q19" s="20"/>
      <c r="R19" s="21"/>
      <c r="S19" s="15"/>
      <c r="T19" s="15"/>
      <c r="U19" s="8"/>
      <c r="V19" s="48"/>
      <c r="W19" s="40"/>
      <c r="X19" s="40"/>
      <c r="Y19" s="40"/>
    </row>
    <row r="20" spans="1:40" ht="15" customHeight="1" x14ac:dyDescent="0.25">
      <c r="A20" s="45"/>
      <c r="B20" s="20"/>
      <c r="C20" s="21"/>
      <c r="D20" s="5"/>
      <c r="E20" s="5"/>
      <c r="F20" s="5"/>
      <c r="G20" s="20"/>
      <c r="H20" s="21"/>
      <c r="I20" s="5"/>
      <c r="J20" s="5"/>
      <c r="K20" s="5"/>
      <c r="L20" s="20"/>
      <c r="M20" s="21"/>
      <c r="N20" s="5"/>
      <c r="O20" s="5"/>
      <c r="P20" s="5"/>
      <c r="Q20" s="20"/>
      <c r="R20" s="21"/>
      <c r="S20" s="15"/>
      <c r="T20" s="15"/>
      <c r="U20" s="8"/>
      <c r="V20" s="48"/>
      <c r="W20" s="40"/>
      <c r="X20" s="40"/>
      <c r="Y20" s="40"/>
    </row>
    <row r="21" spans="1:40" ht="15" customHeight="1" x14ac:dyDescent="0.25">
      <c r="A21" s="45"/>
      <c r="B21" s="20"/>
      <c r="C21" s="21"/>
      <c r="D21" s="5"/>
      <c r="E21" s="5"/>
      <c r="F21" s="5"/>
      <c r="G21" s="20"/>
      <c r="H21" s="21"/>
      <c r="I21" s="5"/>
      <c r="J21" s="5"/>
      <c r="K21" s="5"/>
      <c r="L21" s="20"/>
      <c r="M21" s="21"/>
      <c r="N21" s="5"/>
      <c r="O21" s="5"/>
      <c r="P21" s="5"/>
      <c r="Q21" s="20"/>
      <c r="R21" s="21"/>
      <c r="S21" s="15"/>
      <c r="T21" s="15"/>
      <c r="U21" s="8"/>
      <c r="V21" s="48"/>
      <c r="W21" s="40"/>
      <c r="X21" s="40"/>
      <c r="Y21" s="40"/>
    </row>
    <row r="22" spans="1:40" ht="15" customHeight="1" x14ac:dyDescent="0.25">
      <c r="A22" s="45"/>
      <c r="B22" s="20"/>
      <c r="C22" s="21"/>
      <c r="D22" s="5"/>
      <c r="E22" s="5"/>
      <c r="F22" s="21"/>
      <c r="G22" s="20"/>
      <c r="H22" s="21"/>
      <c r="I22" s="5"/>
      <c r="J22" s="5"/>
      <c r="K22" s="5"/>
      <c r="L22" s="20"/>
      <c r="M22" s="21"/>
      <c r="N22" s="5"/>
      <c r="O22" s="5"/>
      <c r="P22" s="5"/>
      <c r="Q22" s="20"/>
      <c r="R22" s="21"/>
      <c r="S22" s="15"/>
      <c r="T22" s="15"/>
      <c r="U22" s="8"/>
      <c r="V22" s="48"/>
      <c r="W22" s="40"/>
      <c r="X22" s="40"/>
      <c r="Y22" s="40"/>
    </row>
    <row r="23" spans="1:40" ht="15" customHeight="1" x14ac:dyDescent="0.25">
      <c r="A23" s="45"/>
      <c r="B23" s="20"/>
      <c r="C23" s="21"/>
      <c r="D23" s="5"/>
      <c r="E23" s="5"/>
      <c r="F23" s="5"/>
      <c r="G23" s="20"/>
      <c r="H23" s="21"/>
      <c r="I23" s="5"/>
      <c r="J23" s="5"/>
      <c r="K23" s="5"/>
      <c r="L23" s="20"/>
      <c r="M23" s="21"/>
      <c r="N23" s="5"/>
      <c r="O23" s="5"/>
      <c r="P23" s="5"/>
      <c r="Q23" s="20"/>
      <c r="R23" s="21"/>
      <c r="S23" s="15"/>
      <c r="T23" s="15"/>
      <c r="U23" s="8"/>
      <c r="V23" s="48"/>
      <c r="W23" s="40"/>
      <c r="X23" s="40"/>
      <c r="Y23" s="40"/>
    </row>
    <row r="24" spans="1:40" ht="15" customHeight="1" x14ac:dyDescent="0.25">
      <c r="A24" s="45"/>
      <c r="B24" s="20"/>
      <c r="C24" s="21"/>
      <c r="D24" s="5"/>
      <c r="E24" s="5"/>
      <c r="F24" s="5"/>
      <c r="G24" s="20"/>
      <c r="H24" s="21"/>
      <c r="I24" s="5"/>
      <c r="J24" s="5"/>
      <c r="K24" s="5"/>
      <c r="L24" s="20"/>
      <c r="M24" s="21"/>
      <c r="N24" s="5"/>
      <c r="O24" s="5"/>
      <c r="P24" s="5"/>
      <c r="Q24" s="20"/>
      <c r="R24" s="21"/>
      <c r="S24" s="15"/>
      <c r="T24" s="15"/>
      <c r="U24" s="8"/>
      <c r="V24" s="48"/>
      <c r="W24" s="40"/>
      <c r="X24" s="40"/>
      <c r="Y24" s="40"/>
    </row>
    <row r="25" spans="1:40" ht="15" customHeight="1" x14ac:dyDescent="0.25">
      <c r="A25" s="45"/>
      <c r="B25" s="20"/>
      <c r="C25" s="21"/>
      <c r="D25" s="5"/>
      <c r="E25" s="5"/>
      <c r="F25" s="5"/>
      <c r="G25" s="20"/>
      <c r="H25" s="21"/>
      <c r="I25" s="5"/>
      <c r="J25" s="5"/>
      <c r="K25" s="5"/>
      <c r="L25" s="20"/>
      <c r="M25" s="21"/>
      <c r="N25" s="5"/>
      <c r="O25" s="5"/>
      <c r="P25" s="5"/>
      <c r="Q25" s="20"/>
      <c r="R25" s="21"/>
      <c r="S25" s="15"/>
      <c r="T25" s="15"/>
      <c r="U25" s="8"/>
      <c r="V25" s="48"/>
      <c r="W25" s="40"/>
      <c r="X25" s="40"/>
      <c r="Y25" s="40"/>
    </row>
    <row r="26" spans="1:40" ht="15.75" customHeight="1" thickBot="1" x14ac:dyDescent="0.3">
      <c r="A26" s="45"/>
      <c r="B26" s="22"/>
      <c r="C26" s="23"/>
      <c r="D26" s="11"/>
      <c r="E26" s="11"/>
      <c r="F26" s="11"/>
      <c r="G26" s="22"/>
      <c r="H26" s="23"/>
      <c r="I26" s="11"/>
      <c r="J26" s="11"/>
      <c r="K26" s="11"/>
      <c r="L26" s="22"/>
      <c r="M26" s="23"/>
      <c r="N26" s="11"/>
      <c r="O26" s="11"/>
      <c r="P26" s="11"/>
      <c r="Q26" s="22"/>
      <c r="R26" s="23"/>
      <c r="S26" s="16"/>
      <c r="T26" s="16"/>
      <c r="U26" s="12"/>
      <c r="V26" s="48"/>
      <c r="W26" s="40"/>
      <c r="X26" s="40"/>
      <c r="Y26" s="40"/>
    </row>
    <row r="27" spans="1:40" ht="15.75" customHeight="1" thickBot="1" x14ac:dyDescent="0.3">
      <c r="A27" s="13" t="s">
        <v>120</v>
      </c>
      <c r="B27" s="28">
        <f>AG15*AL$5</f>
        <v>0</v>
      </c>
      <c r="C27" s="29"/>
      <c r="D27" s="29">
        <f>SUM(D15:D26)</f>
        <v>0</v>
      </c>
      <c r="E27" s="29">
        <f>SUM(E15:E26)</f>
        <v>0</v>
      </c>
      <c r="F27" s="29">
        <f>SUM(F15:F26)</f>
        <v>0</v>
      </c>
      <c r="G27" s="28">
        <f>AH15*AL$4</f>
        <v>14000</v>
      </c>
      <c r="H27" s="29"/>
      <c r="I27" s="29">
        <f>SUM(I15:I26)</f>
        <v>0</v>
      </c>
      <c r="J27" s="29">
        <f>SUM(J15:J26)</f>
        <v>0</v>
      </c>
      <c r="K27" s="29">
        <f>SUM(K15:K26)</f>
        <v>0</v>
      </c>
      <c r="L27" s="28">
        <f>AI15*AL$3</f>
        <v>18000</v>
      </c>
      <c r="M27" s="29"/>
      <c r="N27" s="29">
        <f>SUM(N15:N26)</f>
        <v>0</v>
      </c>
      <c r="O27" s="29">
        <f>SUM(O15:O26)</f>
        <v>0</v>
      </c>
      <c r="P27" s="29">
        <f>SUM(P15:P26)</f>
        <v>0</v>
      </c>
      <c r="Q27" s="28">
        <f>AJ15*AL$2</f>
        <v>0</v>
      </c>
      <c r="R27" s="29"/>
      <c r="S27" s="29">
        <f>SUM(S15:S26)</f>
        <v>0</v>
      </c>
      <c r="T27" s="29">
        <f>SUM(T15:T26)</f>
        <v>0</v>
      </c>
      <c r="U27" s="29">
        <f>SUM(U15:U26)</f>
        <v>0</v>
      </c>
      <c r="V27" s="49"/>
      <c r="W27" s="41"/>
      <c r="X27" s="41"/>
      <c r="Y27" s="41"/>
      <c r="AK27" s="42"/>
      <c r="AL27" s="42"/>
      <c r="AM27" s="42"/>
      <c r="AN27" s="42"/>
    </row>
    <row r="28" spans="1:40" ht="15" customHeight="1" x14ac:dyDescent="0.25">
      <c r="A28" s="44" t="s">
        <v>33</v>
      </c>
      <c r="B28" s="18" t="s">
        <v>18</v>
      </c>
      <c r="C28" s="19">
        <v>8</v>
      </c>
      <c r="D28" s="6"/>
      <c r="E28" s="6"/>
      <c r="F28" s="6"/>
      <c r="G28" s="18" t="s">
        <v>15</v>
      </c>
      <c r="H28" s="19">
        <v>7</v>
      </c>
      <c r="I28" s="6"/>
      <c r="J28" s="6"/>
      <c r="K28" s="6"/>
      <c r="L28" s="18"/>
      <c r="M28" s="19"/>
      <c r="N28" s="6"/>
      <c r="O28" s="6"/>
      <c r="P28" s="6"/>
      <c r="Q28" s="18"/>
      <c r="R28" s="19"/>
      <c r="S28" s="14"/>
      <c r="T28" s="14"/>
      <c r="U28" s="7"/>
      <c r="V28" s="47">
        <f>COUNTA(B28:B39,G28:G39,L28:L39,Q28:Q39)</f>
        <v>5</v>
      </c>
      <c r="W28" s="39">
        <f>SUM(B40,G40,L40,Q40)</f>
        <v>31000</v>
      </c>
      <c r="X28" s="43">
        <f>SUM(D40,E40,F40,F40,I40,J40,N40,O40,K40,P40,S40,T40,U40)</f>
        <v>0</v>
      </c>
      <c r="Y28" s="43">
        <f>W28+X28</f>
        <v>31000</v>
      </c>
      <c r="AG28">
        <f>COUNTA(B28:B39)</f>
        <v>2</v>
      </c>
      <c r="AH28">
        <f>COUNTA(G28:G39)</f>
        <v>3</v>
      </c>
      <c r="AI28">
        <f>COUNTA(L28:L39)</f>
        <v>0</v>
      </c>
      <c r="AJ28">
        <f>COUNTA(Q28:Q39)</f>
        <v>0</v>
      </c>
    </row>
    <row r="29" spans="1:40" ht="15" customHeight="1" x14ac:dyDescent="0.25">
      <c r="A29" s="45"/>
      <c r="B29" s="20" t="s">
        <v>19</v>
      </c>
      <c r="C29" s="21">
        <v>9</v>
      </c>
      <c r="D29" s="5"/>
      <c r="E29" s="5"/>
      <c r="F29" s="5"/>
      <c r="G29" s="20" t="s">
        <v>16</v>
      </c>
      <c r="H29" s="21">
        <v>7</v>
      </c>
      <c r="I29" s="5"/>
      <c r="J29" s="5"/>
      <c r="K29" s="5"/>
      <c r="L29" s="20"/>
      <c r="M29" s="21"/>
      <c r="N29" s="5"/>
      <c r="O29" s="5"/>
      <c r="P29" s="5"/>
      <c r="Q29" s="20"/>
      <c r="R29" s="21"/>
      <c r="S29" s="15"/>
      <c r="T29" s="15"/>
      <c r="U29" s="8"/>
      <c r="V29" s="48"/>
      <c r="W29" s="40"/>
      <c r="X29" s="40"/>
      <c r="Y29" s="40"/>
    </row>
    <row r="30" spans="1:40" ht="15" customHeight="1" x14ac:dyDescent="0.25">
      <c r="A30" s="45"/>
      <c r="B30" s="20"/>
      <c r="C30" s="21"/>
      <c r="D30" s="5"/>
      <c r="E30" s="5"/>
      <c r="F30" s="5"/>
      <c r="G30" s="20" t="s">
        <v>17</v>
      </c>
      <c r="H30" s="21">
        <v>7</v>
      </c>
      <c r="I30" s="5"/>
      <c r="J30" s="5"/>
      <c r="K30" s="5"/>
      <c r="L30" s="20"/>
      <c r="M30" s="21"/>
      <c r="N30" s="5"/>
      <c r="O30" s="5"/>
      <c r="P30" s="5"/>
      <c r="Q30" s="20"/>
      <c r="R30" s="21"/>
      <c r="S30" s="15"/>
      <c r="T30" s="15"/>
      <c r="U30" s="8"/>
      <c r="V30" s="48"/>
      <c r="W30" s="40"/>
      <c r="X30" s="40"/>
      <c r="Y30" s="40"/>
    </row>
    <row r="31" spans="1:40" ht="15" customHeight="1" x14ac:dyDescent="0.25">
      <c r="A31" s="45"/>
      <c r="B31" s="20"/>
      <c r="C31" s="21"/>
      <c r="D31" s="5"/>
      <c r="E31" s="5"/>
      <c r="F31" s="5"/>
      <c r="G31" s="20"/>
      <c r="H31" s="21"/>
      <c r="I31" s="5"/>
      <c r="J31" s="5"/>
      <c r="K31" s="5"/>
      <c r="L31" s="20"/>
      <c r="M31" s="21"/>
      <c r="N31" s="5"/>
      <c r="O31" s="5"/>
      <c r="P31" s="5"/>
      <c r="Q31" s="20"/>
      <c r="R31" s="21"/>
      <c r="S31" s="15"/>
      <c r="T31" s="15"/>
      <c r="U31" s="8"/>
      <c r="V31" s="48"/>
      <c r="W31" s="40"/>
      <c r="X31" s="40"/>
      <c r="Y31" s="40"/>
    </row>
    <row r="32" spans="1:40" ht="15" customHeight="1" x14ac:dyDescent="0.25">
      <c r="A32" s="45"/>
      <c r="B32" s="20"/>
      <c r="C32" s="21"/>
      <c r="D32" s="5"/>
      <c r="E32" s="5"/>
      <c r="F32" s="5"/>
      <c r="G32" s="20"/>
      <c r="H32" s="21"/>
      <c r="I32" s="5"/>
      <c r="J32" s="5"/>
      <c r="K32" s="5"/>
      <c r="L32" s="20"/>
      <c r="M32" s="21"/>
      <c r="N32" s="5"/>
      <c r="O32" s="5"/>
      <c r="P32" s="5"/>
      <c r="Q32" s="20"/>
      <c r="R32" s="21"/>
      <c r="S32" s="15"/>
      <c r="T32" s="15"/>
      <c r="U32" s="8"/>
      <c r="V32" s="48"/>
      <c r="W32" s="40"/>
      <c r="X32" s="40"/>
      <c r="Y32" s="40"/>
    </row>
    <row r="33" spans="1:40" ht="15" customHeight="1" x14ac:dyDescent="0.25">
      <c r="A33" s="45"/>
      <c r="B33" s="20"/>
      <c r="C33" s="21"/>
      <c r="D33" s="5"/>
      <c r="E33" s="5"/>
      <c r="F33" s="5"/>
      <c r="G33" s="20"/>
      <c r="H33" s="21"/>
      <c r="I33" s="5"/>
      <c r="J33" s="5"/>
      <c r="K33" s="5"/>
      <c r="L33" s="20"/>
      <c r="M33" s="21"/>
      <c r="N33" s="5"/>
      <c r="O33" s="5"/>
      <c r="P33" s="5"/>
      <c r="Q33" s="20"/>
      <c r="R33" s="21"/>
      <c r="S33" s="15"/>
      <c r="T33" s="15"/>
      <c r="U33" s="8"/>
      <c r="V33" s="48"/>
      <c r="W33" s="40"/>
      <c r="X33" s="40"/>
      <c r="Y33" s="40"/>
    </row>
    <row r="34" spans="1:40" ht="15" customHeight="1" x14ac:dyDescent="0.25">
      <c r="A34" s="45"/>
      <c r="B34" s="20"/>
      <c r="C34" s="21"/>
      <c r="D34" s="5"/>
      <c r="E34" s="5"/>
      <c r="F34" s="5"/>
      <c r="G34" s="20"/>
      <c r="H34" s="21"/>
      <c r="I34" s="5"/>
      <c r="J34" s="5"/>
      <c r="K34" s="5"/>
      <c r="L34" s="20"/>
      <c r="M34" s="21"/>
      <c r="N34" s="5"/>
      <c r="O34" s="5"/>
      <c r="P34" s="5"/>
      <c r="Q34" s="20"/>
      <c r="R34" s="21"/>
      <c r="S34" s="15"/>
      <c r="T34" s="15"/>
      <c r="U34" s="8"/>
      <c r="V34" s="48"/>
      <c r="W34" s="40"/>
      <c r="X34" s="40"/>
      <c r="Y34" s="40"/>
    </row>
    <row r="35" spans="1:40" ht="15" customHeight="1" x14ac:dyDescent="0.25">
      <c r="A35" s="45"/>
      <c r="B35" s="20"/>
      <c r="C35" s="21"/>
      <c r="D35" s="5"/>
      <c r="E35" s="5"/>
      <c r="F35" s="5"/>
      <c r="G35" s="20"/>
      <c r="H35" s="21"/>
      <c r="I35" s="5"/>
      <c r="J35" s="5"/>
      <c r="K35" s="5"/>
      <c r="L35" s="20"/>
      <c r="M35" s="21"/>
      <c r="N35" s="5"/>
      <c r="O35" s="5"/>
      <c r="P35" s="5"/>
      <c r="Q35" s="20"/>
      <c r="R35" s="21"/>
      <c r="S35" s="15"/>
      <c r="T35" s="15"/>
      <c r="U35" s="8"/>
      <c r="V35" s="48"/>
      <c r="W35" s="40"/>
      <c r="X35" s="40"/>
      <c r="Y35" s="40"/>
    </row>
    <row r="36" spans="1:40" ht="15" customHeight="1" x14ac:dyDescent="0.25">
      <c r="A36" s="45"/>
      <c r="B36" s="20"/>
      <c r="C36" s="21"/>
      <c r="D36" s="5"/>
      <c r="E36" s="5"/>
      <c r="F36" s="5"/>
      <c r="G36" s="20"/>
      <c r="H36" s="21"/>
      <c r="I36" s="5"/>
      <c r="J36" s="5"/>
      <c r="K36" s="5"/>
      <c r="L36" s="20"/>
      <c r="M36" s="21"/>
      <c r="N36" s="5"/>
      <c r="O36" s="5"/>
      <c r="P36" s="5"/>
      <c r="Q36" s="20"/>
      <c r="R36" s="21"/>
      <c r="S36" s="15"/>
      <c r="T36" s="15"/>
      <c r="U36" s="8"/>
      <c r="V36" s="48"/>
      <c r="W36" s="40"/>
      <c r="X36" s="40"/>
      <c r="Y36" s="40"/>
    </row>
    <row r="37" spans="1:40" ht="15" customHeight="1" x14ac:dyDescent="0.25">
      <c r="A37" s="45"/>
      <c r="B37" s="20"/>
      <c r="C37" s="21"/>
      <c r="D37" s="5"/>
      <c r="E37" s="5"/>
      <c r="F37" s="5"/>
      <c r="G37" s="20"/>
      <c r="H37" s="21"/>
      <c r="I37" s="5"/>
      <c r="J37" s="5"/>
      <c r="K37" s="5"/>
      <c r="L37" s="20"/>
      <c r="M37" s="21"/>
      <c r="N37" s="5"/>
      <c r="O37" s="5"/>
      <c r="P37" s="5"/>
      <c r="Q37" s="20"/>
      <c r="R37" s="21"/>
      <c r="S37" s="15"/>
      <c r="T37" s="15"/>
      <c r="U37" s="8"/>
      <c r="V37" s="48"/>
      <c r="W37" s="40"/>
      <c r="X37" s="40"/>
      <c r="Y37" s="40"/>
    </row>
    <row r="38" spans="1:40" ht="15" customHeight="1" x14ac:dyDescent="0.25">
      <c r="A38" s="45"/>
      <c r="B38" s="20"/>
      <c r="C38" s="21"/>
      <c r="D38" s="5"/>
      <c r="E38" s="5"/>
      <c r="F38" s="5"/>
      <c r="G38" s="20"/>
      <c r="H38" s="21"/>
      <c r="I38" s="5"/>
      <c r="J38" s="5"/>
      <c r="K38" s="5"/>
      <c r="L38" s="20"/>
      <c r="M38" s="21"/>
      <c r="N38" s="5"/>
      <c r="O38" s="5"/>
      <c r="P38" s="5"/>
      <c r="Q38" s="20"/>
      <c r="R38" s="21"/>
      <c r="S38" s="15"/>
      <c r="T38" s="15"/>
      <c r="U38" s="8"/>
      <c r="V38" s="48"/>
      <c r="W38" s="40"/>
      <c r="X38" s="40"/>
      <c r="Y38" s="40"/>
    </row>
    <row r="39" spans="1:40" ht="15.75" customHeight="1" thickBot="1" x14ac:dyDescent="0.3">
      <c r="A39" s="45"/>
      <c r="B39" s="22"/>
      <c r="C39" s="23"/>
      <c r="D39" s="11"/>
      <c r="E39" s="11"/>
      <c r="F39" s="11"/>
      <c r="G39" s="22"/>
      <c r="H39" s="23"/>
      <c r="I39" s="11"/>
      <c r="J39" s="11"/>
      <c r="K39" s="11"/>
      <c r="L39" s="22"/>
      <c r="M39" s="23"/>
      <c r="N39" s="11"/>
      <c r="O39" s="11"/>
      <c r="P39" s="11"/>
      <c r="Q39" s="22"/>
      <c r="R39" s="23"/>
      <c r="S39" s="16"/>
      <c r="T39" s="16"/>
      <c r="U39" s="12"/>
      <c r="V39" s="48"/>
      <c r="W39" s="40"/>
      <c r="X39" s="40"/>
      <c r="Y39" s="40"/>
      <c r="AK39" s="42"/>
      <c r="AL39" s="42"/>
      <c r="AM39" s="42"/>
      <c r="AN39" s="42"/>
    </row>
    <row r="40" spans="1:40" ht="15.75" customHeight="1" thickBot="1" x14ac:dyDescent="0.3">
      <c r="A40" s="13" t="s">
        <v>120</v>
      </c>
      <c r="B40" s="28">
        <f>AG28*AL$5</f>
        <v>10000</v>
      </c>
      <c r="C40" s="29"/>
      <c r="D40" s="29">
        <f>SUM(D28:D39)</f>
        <v>0</v>
      </c>
      <c r="E40" s="29">
        <f>SUM(E28:E39)</f>
        <v>0</v>
      </c>
      <c r="F40" s="29">
        <f>SUM(F28:F39)</f>
        <v>0</v>
      </c>
      <c r="G40" s="28">
        <f>AH28*AL$4</f>
        <v>21000</v>
      </c>
      <c r="H40" s="29"/>
      <c r="I40" s="29">
        <f>SUM(I28:I39)</f>
        <v>0</v>
      </c>
      <c r="J40" s="29">
        <f>SUM(J28:J39)</f>
        <v>0</v>
      </c>
      <c r="K40" s="29">
        <f>SUM(K28:K39)</f>
        <v>0</v>
      </c>
      <c r="L40" s="28">
        <f>AI28*AL$3</f>
        <v>0</v>
      </c>
      <c r="M40" s="29"/>
      <c r="N40" s="29">
        <f>SUM(N28:N39)</f>
        <v>0</v>
      </c>
      <c r="O40" s="29">
        <f>SUM(O28:O39)</f>
        <v>0</v>
      </c>
      <c r="P40" s="29">
        <f>SUM(P28:P39)</f>
        <v>0</v>
      </c>
      <c r="Q40" s="28">
        <f>AJ28*AL$2</f>
        <v>0</v>
      </c>
      <c r="R40" s="29"/>
      <c r="S40" s="29">
        <f>SUM(S28:S39)</f>
        <v>0</v>
      </c>
      <c r="T40" s="29">
        <f>SUM(T28:T39)</f>
        <v>0</v>
      </c>
      <c r="U40" s="29">
        <f>SUM(U28:U39)</f>
        <v>0</v>
      </c>
      <c r="V40" s="49"/>
      <c r="W40" s="41"/>
      <c r="X40" s="41"/>
      <c r="Y40" s="41"/>
    </row>
    <row r="41" spans="1:40" ht="15" customHeight="1" x14ac:dyDescent="0.25">
      <c r="A41" s="44" t="s">
        <v>3</v>
      </c>
      <c r="B41" s="18" t="s">
        <v>79</v>
      </c>
      <c r="C41" s="19">
        <v>9</v>
      </c>
      <c r="D41" s="6"/>
      <c r="E41" s="6"/>
      <c r="F41" s="6"/>
      <c r="G41" s="18" t="s">
        <v>75</v>
      </c>
      <c r="H41" s="19">
        <v>6</v>
      </c>
      <c r="I41" s="6"/>
      <c r="J41" s="6"/>
      <c r="K41" s="6"/>
      <c r="L41" s="18" t="s">
        <v>76</v>
      </c>
      <c r="M41" s="19">
        <v>4</v>
      </c>
      <c r="N41" s="6"/>
      <c r="O41" s="6">
        <v>9000</v>
      </c>
      <c r="P41" s="6"/>
      <c r="Q41" s="18"/>
      <c r="R41" s="19"/>
      <c r="S41" s="14"/>
      <c r="T41" s="14"/>
      <c r="U41" s="7"/>
      <c r="V41" s="47">
        <f>COUNTA(B41:B52,G41:G52,L41:L52,Q41:Q52)</f>
        <v>8</v>
      </c>
      <c r="W41" s="39">
        <f>SUM(B53,G53,L53,Q53)</f>
        <v>62000</v>
      </c>
      <c r="X41" s="43">
        <f>SUM(D53,E53,F53,F53,I53,J53,N53,O53,K53,P53,S53,T53,U53)</f>
        <v>25000</v>
      </c>
      <c r="Y41" s="43">
        <f>W41+X41</f>
        <v>87000</v>
      </c>
      <c r="AG41">
        <f>COUNTA(B41:B52)</f>
        <v>1</v>
      </c>
      <c r="AH41">
        <f>COUNTA(G41:G52)</f>
        <v>3</v>
      </c>
      <c r="AI41">
        <f>COUNTA(L41:L52)</f>
        <v>4</v>
      </c>
      <c r="AJ41">
        <f>COUNTA(Q41:Q52)</f>
        <v>0</v>
      </c>
    </row>
    <row r="42" spans="1:40" ht="15" customHeight="1" x14ac:dyDescent="0.25">
      <c r="A42" s="45"/>
      <c r="B42" s="20"/>
      <c r="C42" s="21"/>
      <c r="D42" s="5"/>
      <c r="E42" s="5"/>
      <c r="F42" s="5"/>
      <c r="G42" s="20" t="s">
        <v>141</v>
      </c>
      <c r="H42" s="21">
        <v>7</v>
      </c>
      <c r="I42" s="5"/>
      <c r="J42" s="5"/>
      <c r="K42" s="5">
        <v>1750</v>
      </c>
      <c r="L42" s="20" t="s">
        <v>77</v>
      </c>
      <c r="M42" s="21">
        <v>4</v>
      </c>
      <c r="N42" s="5"/>
      <c r="O42" s="5">
        <v>9000</v>
      </c>
      <c r="P42" s="5">
        <v>1750</v>
      </c>
      <c r="Q42" s="20"/>
      <c r="R42" s="21"/>
      <c r="S42" s="15"/>
      <c r="T42" s="15"/>
      <c r="U42" s="8"/>
      <c r="V42" s="48"/>
      <c r="W42" s="40"/>
      <c r="X42" s="40"/>
      <c r="Y42" s="40"/>
    </row>
    <row r="43" spans="1:40" ht="15" customHeight="1" x14ac:dyDescent="0.25">
      <c r="A43" s="45"/>
      <c r="B43" s="20"/>
      <c r="C43" s="21"/>
      <c r="D43" s="5"/>
      <c r="E43" s="5"/>
      <c r="F43" s="5"/>
      <c r="G43" s="20" t="s">
        <v>143</v>
      </c>
      <c r="H43" s="21">
        <v>7</v>
      </c>
      <c r="I43" s="5"/>
      <c r="J43" s="5"/>
      <c r="K43" s="5">
        <v>1750</v>
      </c>
      <c r="L43" s="20" t="s">
        <v>78</v>
      </c>
      <c r="M43" s="21">
        <v>5</v>
      </c>
      <c r="N43" s="5"/>
      <c r="O43" s="5"/>
      <c r="P43" s="5"/>
      <c r="Q43" s="20"/>
      <c r="R43" s="21"/>
      <c r="S43" s="15"/>
      <c r="T43" s="15"/>
      <c r="U43" s="8"/>
      <c r="V43" s="48"/>
      <c r="W43" s="40"/>
      <c r="X43" s="40"/>
      <c r="Y43" s="40"/>
    </row>
    <row r="44" spans="1:40" ht="15" customHeight="1" x14ac:dyDescent="0.25">
      <c r="A44" s="45"/>
      <c r="B44" s="20"/>
      <c r="C44" s="21"/>
      <c r="D44" s="5"/>
      <c r="E44" s="5"/>
      <c r="F44" s="5"/>
      <c r="G44" s="20"/>
      <c r="H44" s="21"/>
      <c r="I44" s="5"/>
      <c r="J44" s="5"/>
      <c r="K44" s="5"/>
      <c r="L44" s="20" t="s">
        <v>142</v>
      </c>
      <c r="M44" s="21">
        <v>5</v>
      </c>
      <c r="N44" s="5"/>
      <c r="O44" s="5"/>
      <c r="P44" s="5">
        <v>1750</v>
      </c>
      <c r="Q44" s="20"/>
      <c r="R44" s="21"/>
      <c r="S44" s="15"/>
      <c r="T44" s="15"/>
      <c r="U44" s="8"/>
      <c r="V44" s="48"/>
      <c r="W44" s="40"/>
      <c r="X44" s="40"/>
      <c r="Y44" s="40"/>
    </row>
    <row r="45" spans="1:40" ht="15" customHeight="1" x14ac:dyDescent="0.25">
      <c r="A45" s="45"/>
      <c r="B45" s="20"/>
      <c r="C45" s="21"/>
      <c r="D45" s="5"/>
      <c r="E45" s="5"/>
      <c r="F45" s="5"/>
      <c r="G45" s="20"/>
      <c r="H45" s="21"/>
      <c r="I45" s="5"/>
      <c r="J45" s="5"/>
      <c r="K45" s="5"/>
      <c r="L45" s="20"/>
      <c r="M45" s="21"/>
      <c r="N45" s="5"/>
      <c r="O45" s="5"/>
      <c r="P45" s="5"/>
      <c r="Q45" s="20"/>
      <c r="R45" s="21"/>
      <c r="S45" s="15"/>
      <c r="T45" s="15"/>
      <c r="U45" s="8"/>
      <c r="V45" s="48"/>
      <c r="W45" s="40"/>
      <c r="X45" s="40"/>
      <c r="Y45" s="40"/>
    </row>
    <row r="46" spans="1:40" ht="15" customHeight="1" x14ac:dyDescent="0.25">
      <c r="A46" s="45"/>
      <c r="B46" s="20"/>
      <c r="C46" s="21"/>
      <c r="D46" s="5"/>
      <c r="E46" s="5"/>
      <c r="F46" s="5"/>
      <c r="G46" s="20"/>
      <c r="H46" s="21"/>
      <c r="I46" s="5"/>
      <c r="J46" s="5"/>
      <c r="K46" s="5"/>
      <c r="L46" s="20"/>
      <c r="M46" s="21"/>
      <c r="N46" s="5"/>
      <c r="O46" s="5"/>
      <c r="P46" s="5"/>
      <c r="Q46" s="20"/>
      <c r="R46" s="21"/>
      <c r="S46" s="15"/>
      <c r="T46" s="15"/>
      <c r="U46" s="8"/>
      <c r="V46" s="48"/>
      <c r="W46" s="40"/>
      <c r="X46" s="40"/>
      <c r="Y46" s="40"/>
    </row>
    <row r="47" spans="1:40" ht="15" customHeight="1" x14ac:dyDescent="0.25">
      <c r="A47" s="45"/>
      <c r="B47" s="20"/>
      <c r="C47" s="21"/>
      <c r="D47" s="5"/>
      <c r="E47" s="5"/>
      <c r="F47" s="5"/>
      <c r="G47" s="20"/>
      <c r="H47" s="21"/>
      <c r="I47" s="5"/>
      <c r="J47" s="5"/>
      <c r="K47" s="5"/>
      <c r="L47" s="20"/>
      <c r="M47" s="21"/>
      <c r="N47" s="5"/>
      <c r="O47" s="5"/>
      <c r="P47" s="5"/>
      <c r="Q47" s="20"/>
      <c r="R47" s="21"/>
      <c r="S47" s="15"/>
      <c r="T47" s="15"/>
      <c r="U47" s="8"/>
      <c r="V47" s="48"/>
      <c r="W47" s="40"/>
      <c r="X47" s="40"/>
      <c r="Y47" s="40"/>
    </row>
    <row r="48" spans="1:40" ht="15" customHeight="1" x14ac:dyDescent="0.25">
      <c r="A48" s="45"/>
      <c r="B48" s="20"/>
      <c r="C48" s="21"/>
      <c r="D48" s="5"/>
      <c r="E48" s="5"/>
      <c r="F48" s="5"/>
      <c r="G48" s="20"/>
      <c r="H48" s="21"/>
      <c r="I48" s="5"/>
      <c r="J48" s="5"/>
      <c r="K48" s="5"/>
      <c r="L48" s="20"/>
      <c r="M48" s="21"/>
      <c r="N48" s="5"/>
      <c r="O48" s="5"/>
      <c r="P48" s="5"/>
      <c r="Q48" s="20"/>
      <c r="R48" s="21"/>
      <c r="S48" s="15"/>
      <c r="T48" s="15"/>
      <c r="U48" s="8"/>
      <c r="V48" s="48"/>
      <c r="W48" s="40"/>
      <c r="X48" s="40"/>
      <c r="Y48" s="40"/>
    </row>
    <row r="49" spans="1:40" ht="15" customHeight="1" x14ac:dyDescent="0.25">
      <c r="A49" s="45"/>
      <c r="B49" s="20"/>
      <c r="C49" s="21"/>
      <c r="D49" s="5"/>
      <c r="E49" s="5"/>
      <c r="F49" s="5"/>
      <c r="G49" s="20"/>
      <c r="H49" s="21"/>
      <c r="I49" s="5"/>
      <c r="J49" s="5"/>
      <c r="K49" s="5"/>
      <c r="L49" s="20"/>
      <c r="M49" s="21"/>
      <c r="N49" s="5"/>
      <c r="O49" s="5"/>
      <c r="P49" s="5"/>
      <c r="Q49" s="20"/>
      <c r="R49" s="21"/>
      <c r="S49" s="15"/>
      <c r="T49" s="15"/>
      <c r="U49" s="8"/>
      <c r="V49" s="48"/>
      <c r="W49" s="40"/>
      <c r="X49" s="40"/>
      <c r="Y49" s="40"/>
    </row>
    <row r="50" spans="1:40" ht="15" customHeight="1" x14ac:dyDescent="0.25">
      <c r="A50" s="45"/>
      <c r="B50" s="20"/>
      <c r="C50" s="21"/>
      <c r="D50" s="5"/>
      <c r="E50" s="5"/>
      <c r="F50" s="5"/>
      <c r="G50" s="20"/>
      <c r="H50" s="21"/>
      <c r="I50" s="5"/>
      <c r="J50" s="5"/>
      <c r="K50" s="5"/>
      <c r="L50" s="20"/>
      <c r="M50" s="21"/>
      <c r="N50" s="5"/>
      <c r="O50" s="5"/>
      <c r="P50" s="5"/>
      <c r="Q50" s="20"/>
      <c r="R50" s="21"/>
      <c r="S50" s="15"/>
      <c r="T50" s="15"/>
      <c r="U50" s="8"/>
      <c r="V50" s="48"/>
      <c r="W50" s="40"/>
      <c r="X50" s="40"/>
      <c r="Y50" s="40"/>
    </row>
    <row r="51" spans="1:40" ht="15" customHeight="1" x14ac:dyDescent="0.25">
      <c r="A51" s="45"/>
      <c r="B51" s="20"/>
      <c r="C51" s="21"/>
      <c r="D51" s="5"/>
      <c r="E51" s="5"/>
      <c r="F51" s="5"/>
      <c r="G51" s="20"/>
      <c r="H51" s="21"/>
      <c r="I51" s="5"/>
      <c r="J51" s="5"/>
      <c r="K51" s="5"/>
      <c r="L51" s="20"/>
      <c r="M51" s="21"/>
      <c r="N51" s="5"/>
      <c r="O51" s="5"/>
      <c r="P51" s="5"/>
      <c r="Q51" s="20"/>
      <c r="R51" s="21"/>
      <c r="S51" s="15"/>
      <c r="T51" s="15"/>
      <c r="U51" s="8"/>
      <c r="V51" s="48"/>
      <c r="W51" s="40"/>
      <c r="X51" s="40"/>
      <c r="Y51" s="40"/>
    </row>
    <row r="52" spans="1:40" ht="15.75" customHeight="1" thickBot="1" x14ac:dyDescent="0.3">
      <c r="A52" s="45"/>
      <c r="B52" s="22"/>
      <c r="C52" s="23"/>
      <c r="D52" s="11"/>
      <c r="E52" s="11"/>
      <c r="F52" s="11"/>
      <c r="G52" s="22"/>
      <c r="H52" s="23"/>
      <c r="I52" s="11"/>
      <c r="J52" s="11"/>
      <c r="K52" s="11"/>
      <c r="L52" s="22"/>
      <c r="M52" s="23"/>
      <c r="N52" s="11"/>
      <c r="O52" s="11"/>
      <c r="P52" s="11"/>
      <c r="Q52" s="22"/>
      <c r="R52" s="23"/>
      <c r="S52" s="16"/>
      <c r="T52" s="16"/>
      <c r="U52" s="12"/>
      <c r="V52" s="48"/>
      <c r="W52" s="40"/>
      <c r="X52" s="40"/>
      <c r="Y52" s="40"/>
      <c r="AK52" s="42"/>
      <c r="AL52" s="42"/>
      <c r="AM52" s="42"/>
      <c r="AN52" s="42"/>
    </row>
    <row r="53" spans="1:40" ht="15.75" customHeight="1" thickBot="1" x14ac:dyDescent="0.3">
      <c r="A53" s="13" t="s">
        <v>120</v>
      </c>
      <c r="B53" s="28">
        <f>AG41*AL$5</f>
        <v>5000</v>
      </c>
      <c r="C53" s="29"/>
      <c r="D53" s="29">
        <f>SUM(D41:D52)</f>
        <v>0</v>
      </c>
      <c r="E53" s="29">
        <f>SUM(E41:E52)</f>
        <v>0</v>
      </c>
      <c r="F53" s="29">
        <f>SUM(F41:F52)</f>
        <v>0</v>
      </c>
      <c r="G53" s="28">
        <f>AH41*AL$4</f>
        <v>21000</v>
      </c>
      <c r="H53" s="29"/>
      <c r="I53" s="29">
        <f>SUM(I41:I52)</f>
        <v>0</v>
      </c>
      <c r="J53" s="29">
        <f>SUM(J41:J52)</f>
        <v>0</v>
      </c>
      <c r="K53" s="29">
        <f>SUM(K41:K52)</f>
        <v>3500</v>
      </c>
      <c r="L53" s="28">
        <f>AI41*AL$3</f>
        <v>36000</v>
      </c>
      <c r="M53" s="29"/>
      <c r="N53" s="29">
        <f>SUM(N41:N52)</f>
        <v>0</v>
      </c>
      <c r="O53" s="29">
        <f>SUM(O41:O52)</f>
        <v>18000</v>
      </c>
      <c r="P53" s="29">
        <f>SUM(P41:P52)</f>
        <v>3500</v>
      </c>
      <c r="Q53" s="28">
        <f>AJ41*AL$2</f>
        <v>0</v>
      </c>
      <c r="R53" s="29"/>
      <c r="S53" s="29">
        <f>SUM(S41:S52)</f>
        <v>0</v>
      </c>
      <c r="T53" s="29">
        <f>SUM(T41:T52)</f>
        <v>0</v>
      </c>
      <c r="U53" s="29">
        <f>SUM(U41:U52)</f>
        <v>0</v>
      </c>
      <c r="V53" s="49"/>
      <c r="W53" s="41"/>
      <c r="X53" s="41"/>
      <c r="Y53" s="41"/>
    </row>
    <row r="54" spans="1:40" ht="15" customHeight="1" x14ac:dyDescent="0.25">
      <c r="A54" s="44" t="s">
        <v>1</v>
      </c>
      <c r="B54" s="18"/>
      <c r="C54" s="19"/>
      <c r="D54" s="6"/>
      <c r="E54" s="6"/>
      <c r="F54" s="6"/>
      <c r="G54" s="18" t="s">
        <v>20</v>
      </c>
      <c r="H54" s="19">
        <v>6</v>
      </c>
      <c r="I54" s="6"/>
      <c r="J54" s="6"/>
      <c r="K54" s="6"/>
      <c r="L54" s="18"/>
      <c r="M54" s="19"/>
      <c r="N54" s="6"/>
      <c r="O54" s="6"/>
      <c r="P54" s="6"/>
      <c r="Q54" s="18"/>
      <c r="R54" s="19"/>
      <c r="S54" s="14"/>
      <c r="T54" s="14"/>
      <c r="U54" s="7"/>
      <c r="V54" s="47">
        <f>COUNTA(B54:B65,G54:G65,L54:L65,Q54:Q65)</f>
        <v>2</v>
      </c>
      <c r="W54" s="39">
        <f>SUM(B66,G66,L66,Q66)</f>
        <v>14000</v>
      </c>
      <c r="X54" s="43">
        <f>SUM(D66,E66,F66,F66,I66,J66,N66,O66,K66,P66,S66,T66,U66)</f>
        <v>0</v>
      </c>
      <c r="Y54" s="43">
        <f>W54+X54</f>
        <v>14000</v>
      </c>
      <c r="AG54">
        <f>COUNTA(B54:B65)</f>
        <v>0</v>
      </c>
      <c r="AH54">
        <f>COUNTA(G54:G65)</f>
        <v>2</v>
      </c>
      <c r="AI54">
        <f>COUNTA(L54:L65)</f>
        <v>0</v>
      </c>
      <c r="AJ54">
        <f>COUNTA(Q54:Q65)</f>
        <v>0</v>
      </c>
    </row>
    <row r="55" spans="1:40" ht="15" customHeight="1" x14ac:dyDescent="0.25">
      <c r="A55" s="45"/>
      <c r="B55" s="20"/>
      <c r="C55" s="21"/>
      <c r="D55" s="5"/>
      <c r="E55" s="5"/>
      <c r="F55" s="5"/>
      <c r="G55" s="20" t="s">
        <v>21</v>
      </c>
      <c r="H55" s="21">
        <v>6</v>
      </c>
      <c r="I55" s="5"/>
      <c r="J55" s="5"/>
      <c r="K55" s="5"/>
      <c r="L55" s="20"/>
      <c r="M55" s="21"/>
      <c r="N55" s="5"/>
      <c r="O55" s="5"/>
      <c r="P55" s="5"/>
      <c r="Q55" s="20"/>
      <c r="R55" s="21"/>
      <c r="S55" s="15"/>
      <c r="T55" s="15"/>
      <c r="U55" s="8"/>
      <c r="V55" s="48"/>
      <c r="W55" s="40"/>
      <c r="X55" s="40"/>
      <c r="Y55" s="40"/>
    </row>
    <row r="56" spans="1:40" ht="15" customHeight="1" x14ac:dyDescent="0.25">
      <c r="A56" s="45"/>
      <c r="B56" s="20"/>
      <c r="C56" s="21"/>
      <c r="D56" s="5"/>
      <c r="E56" s="5"/>
      <c r="F56" s="5"/>
      <c r="G56" s="20"/>
      <c r="H56" s="21"/>
      <c r="I56" s="5"/>
      <c r="J56" s="5"/>
      <c r="K56" s="5"/>
      <c r="L56" s="20"/>
      <c r="M56" s="21"/>
      <c r="N56" s="5"/>
      <c r="O56" s="5"/>
      <c r="P56" s="5"/>
      <c r="Q56" s="20"/>
      <c r="R56" s="21"/>
      <c r="S56" s="15"/>
      <c r="T56" s="15"/>
      <c r="U56" s="8"/>
      <c r="V56" s="48"/>
      <c r="W56" s="40"/>
      <c r="X56" s="40"/>
      <c r="Y56" s="40"/>
    </row>
    <row r="57" spans="1:40" ht="15" customHeight="1" x14ac:dyDescent="0.25">
      <c r="A57" s="45"/>
      <c r="B57" s="20"/>
      <c r="C57" s="21"/>
      <c r="D57" s="5"/>
      <c r="E57" s="5"/>
      <c r="F57" s="5"/>
      <c r="G57" s="20"/>
      <c r="H57" s="21"/>
      <c r="I57" s="5"/>
      <c r="J57" s="5"/>
      <c r="K57" s="5"/>
      <c r="L57" s="20"/>
      <c r="M57" s="21"/>
      <c r="N57" s="5"/>
      <c r="O57" s="5"/>
      <c r="P57" s="5"/>
      <c r="Q57" s="20"/>
      <c r="R57" s="21"/>
      <c r="S57" s="15"/>
      <c r="T57" s="15"/>
      <c r="U57" s="8"/>
      <c r="V57" s="48"/>
      <c r="W57" s="40"/>
      <c r="X57" s="40"/>
      <c r="Y57" s="40"/>
    </row>
    <row r="58" spans="1:40" ht="15" customHeight="1" x14ac:dyDescent="0.25">
      <c r="A58" s="45"/>
      <c r="B58" s="20"/>
      <c r="C58" s="21"/>
      <c r="D58" s="5"/>
      <c r="E58" s="5"/>
      <c r="F58" s="5"/>
      <c r="G58" s="20"/>
      <c r="H58" s="21"/>
      <c r="I58" s="5"/>
      <c r="J58" s="5"/>
      <c r="K58" s="5"/>
      <c r="L58" s="20"/>
      <c r="M58" s="21"/>
      <c r="N58" s="5"/>
      <c r="O58" s="5"/>
      <c r="P58" s="5"/>
      <c r="Q58" s="20"/>
      <c r="R58" s="21"/>
      <c r="S58" s="15"/>
      <c r="T58" s="15"/>
      <c r="U58" s="8"/>
      <c r="V58" s="48"/>
      <c r="W58" s="40"/>
      <c r="X58" s="40"/>
      <c r="Y58" s="40"/>
    </row>
    <row r="59" spans="1:40" ht="15" customHeight="1" x14ac:dyDescent="0.25">
      <c r="A59" s="45"/>
      <c r="B59" s="20"/>
      <c r="C59" s="21"/>
      <c r="D59" s="5"/>
      <c r="E59" s="5"/>
      <c r="F59" s="5"/>
      <c r="G59" s="20"/>
      <c r="H59" s="21"/>
      <c r="I59" s="5"/>
      <c r="J59" s="5"/>
      <c r="K59" s="5"/>
      <c r="L59" s="20"/>
      <c r="M59" s="21"/>
      <c r="N59" s="5"/>
      <c r="O59" s="5"/>
      <c r="P59" s="5"/>
      <c r="Q59" s="20"/>
      <c r="R59" s="21"/>
      <c r="S59" s="15"/>
      <c r="T59" s="15"/>
      <c r="U59" s="8"/>
      <c r="V59" s="48"/>
      <c r="W59" s="40"/>
      <c r="X59" s="40"/>
      <c r="Y59" s="40"/>
    </row>
    <row r="60" spans="1:40" ht="15" customHeight="1" x14ac:dyDescent="0.25">
      <c r="A60" s="45"/>
      <c r="B60" s="20"/>
      <c r="C60" s="21"/>
      <c r="D60" s="5"/>
      <c r="E60" s="5"/>
      <c r="F60" s="5"/>
      <c r="G60" s="20"/>
      <c r="H60" s="21"/>
      <c r="I60" s="5"/>
      <c r="J60" s="5"/>
      <c r="K60" s="5"/>
      <c r="L60" s="20"/>
      <c r="M60" s="21"/>
      <c r="N60" s="5"/>
      <c r="O60" s="5"/>
      <c r="P60" s="5"/>
      <c r="Q60" s="20"/>
      <c r="R60" s="21"/>
      <c r="S60" s="15"/>
      <c r="T60" s="15"/>
      <c r="U60" s="8"/>
      <c r="V60" s="48"/>
      <c r="W60" s="40"/>
      <c r="X60" s="40"/>
      <c r="Y60" s="40"/>
    </row>
    <row r="61" spans="1:40" ht="15" customHeight="1" x14ac:dyDescent="0.25">
      <c r="A61" s="45"/>
      <c r="B61" s="20"/>
      <c r="C61" s="21"/>
      <c r="D61" s="5"/>
      <c r="E61" s="5"/>
      <c r="F61" s="5"/>
      <c r="G61" s="20"/>
      <c r="H61" s="21"/>
      <c r="I61" s="5"/>
      <c r="J61" s="5"/>
      <c r="K61" s="5"/>
      <c r="L61" s="20"/>
      <c r="M61" s="21"/>
      <c r="N61" s="5"/>
      <c r="O61" s="5"/>
      <c r="P61" s="5"/>
      <c r="Q61" s="20"/>
      <c r="R61" s="21"/>
      <c r="S61" s="15"/>
      <c r="T61" s="15"/>
      <c r="U61" s="8"/>
      <c r="V61" s="48"/>
      <c r="W61" s="40"/>
      <c r="X61" s="40"/>
      <c r="Y61" s="40"/>
    </row>
    <row r="62" spans="1:40" ht="15" customHeight="1" x14ac:dyDescent="0.25">
      <c r="A62" s="45"/>
      <c r="B62" s="20"/>
      <c r="C62" s="21"/>
      <c r="D62" s="5"/>
      <c r="E62" s="5"/>
      <c r="F62" s="5"/>
      <c r="G62" s="20"/>
      <c r="H62" s="21"/>
      <c r="I62" s="5"/>
      <c r="J62" s="5"/>
      <c r="K62" s="5"/>
      <c r="L62" s="20"/>
      <c r="M62" s="21"/>
      <c r="N62" s="5"/>
      <c r="O62" s="5"/>
      <c r="P62" s="5"/>
      <c r="Q62" s="20"/>
      <c r="R62" s="21"/>
      <c r="S62" s="15"/>
      <c r="T62" s="15"/>
      <c r="U62" s="8"/>
      <c r="V62" s="48"/>
      <c r="W62" s="40"/>
      <c r="X62" s="40"/>
      <c r="Y62" s="40"/>
    </row>
    <row r="63" spans="1:40" ht="15" customHeight="1" x14ac:dyDescent="0.25">
      <c r="A63" s="45"/>
      <c r="B63" s="20"/>
      <c r="C63" s="21"/>
      <c r="D63" s="5"/>
      <c r="E63" s="5"/>
      <c r="F63" s="5"/>
      <c r="G63" s="20"/>
      <c r="H63" s="21"/>
      <c r="I63" s="5"/>
      <c r="J63" s="5"/>
      <c r="K63" s="5"/>
      <c r="L63" s="20"/>
      <c r="M63" s="21"/>
      <c r="N63" s="5"/>
      <c r="O63" s="5"/>
      <c r="P63" s="5"/>
      <c r="Q63" s="20"/>
      <c r="R63" s="21"/>
      <c r="S63" s="15"/>
      <c r="T63" s="15"/>
      <c r="U63" s="8"/>
      <c r="V63" s="48"/>
      <c r="W63" s="40"/>
      <c r="X63" s="40"/>
      <c r="Y63" s="40"/>
    </row>
    <row r="64" spans="1:40" ht="15" customHeight="1" x14ac:dyDescent="0.25">
      <c r="A64" s="45"/>
      <c r="B64" s="20"/>
      <c r="C64" s="21"/>
      <c r="D64" s="5"/>
      <c r="E64" s="5"/>
      <c r="F64" s="5"/>
      <c r="G64" s="20"/>
      <c r="H64" s="21"/>
      <c r="I64" s="5"/>
      <c r="J64" s="5"/>
      <c r="K64" s="5"/>
      <c r="L64" s="20"/>
      <c r="M64" s="21"/>
      <c r="N64" s="5"/>
      <c r="O64" s="5"/>
      <c r="P64" s="5"/>
      <c r="Q64" s="20"/>
      <c r="R64" s="21"/>
      <c r="S64" s="15"/>
      <c r="T64" s="15"/>
      <c r="U64" s="8"/>
      <c r="V64" s="48"/>
      <c r="W64" s="40"/>
      <c r="X64" s="40"/>
      <c r="Y64" s="40"/>
    </row>
    <row r="65" spans="1:40" ht="15.75" customHeight="1" thickBot="1" x14ac:dyDescent="0.3">
      <c r="A65" s="45"/>
      <c r="B65" s="22"/>
      <c r="C65" s="23"/>
      <c r="D65" s="11"/>
      <c r="E65" s="11"/>
      <c r="F65" s="11"/>
      <c r="G65" s="22"/>
      <c r="H65" s="23"/>
      <c r="I65" s="11"/>
      <c r="J65" s="11"/>
      <c r="K65" s="11"/>
      <c r="L65" s="22"/>
      <c r="M65" s="23"/>
      <c r="N65" s="11"/>
      <c r="O65" s="11"/>
      <c r="P65" s="11"/>
      <c r="Q65" s="22"/>
      <c r="R65" s="23"/>
      <c r="S65" s="16"/>
      <c r="T65" s="16"/>
      <c r="U65" s="12"/>
      <c r="V65" s="48"/>
      <c r="W65" s="40"/>
      <c r="X65" s="40"/>
      <c r="Y65" s="40"/>
      <c r="AK65" s="42"/>
      <c r="AL65" s="42"/>
      <c r="AM65" s="42"/>
      <c r="AN65" s="42"/>
    </row>
    <row r="66" spans="1:40" ht="15.75" customHeight="1" thickBot="1" x14ac:dyDescent="0.3">
      <c r="A66" s="13" t="s">
        <v>120</v>
      </c>
      <c r="B66" s="28">
        <f>AG54*AL$5</f>
        <v>0</v>
      </c>
      <c r="C66" s="29"/>
      <c r="D66" s="29">
        <f>SUM(D54:D65)</f>
        <v>0</v>
      </c>
      <c r="E66" s="29">
        <f>SUM(E54:E65)</f>
        <v>0</v>
      </c>
      <c r="F66" s="29">
        <f>SUM(F54:F65)</f>
        <v>0</v>
      </c>
      <c r="G66" s="28">
        <f>AH54*AL$4</f>
        <v>14000</v>
      </c>
      <c r="H66" s="29"/>
      <c r="I66" s="29">
        <f>SUM(I54:I65)</f>
        <v>0</v>
      </c>
      <c r="J66" s="29">
        <f>SUM(J54:J65)</f>
        <v>0</v>
      </c>
      <c r="K66" s="29">
        <f>SUM(K54:K65)</f>
        <v>0</v>
      </c>
      <c r="L66" s="28">
        <f>AI54*AL$3</f>
        <v>0</v>
      </c>
      <c r="M66" s="29"/>
      <c r="N66" s="29">
        <f>SUM(N54:N65)</f>
        <v>0</v>
      </c>
      <c r="O66" s="29">
        <f>SUM(O54:O65)</f>
        <v>0</v>
      </c>
      <c r="P66" s="29">
        <f>SUM(P54:P65)</f>
        <v>0</v>
      </c>
      <c r="Q66" s="28">
        <f>AJ54*AL$2</f>
        <v>0</v>
      </c>
      <c r="R66" s="29"/>
      <c r="S66" s="29">
        <f>SUM(S54:S65)</f>
        <v>0</v>
      </c>
      <c r="T66" s="29">
        <f>SUM(T54:T65)</f>
        <v>0</v>
      </c>
      <c r="U66" s="29">
        <f>SUM(U54:U65)</f>
        <v>0</v>
      </c>
      <c r="V66" s="49"/>
      <c r="W66" s="41"/>
      <c r="X66" s="41"/>
      <c r="Y66" s="41"/>
    </row>
    <row r="67" spans="1:40" ht="15" customHeight="1" x14ac:dyDescent="0.25">
      <c r="A67" s="44" t="s">
        <v>4</v>
      </c>
      <c r="B67" s="18" t="s">
        <v>102</v>
      </c>
      <c r="C67" s="19">
        <v>8</v>
      </c>
      <c r="D67" s="6"/>
      <c r="E67" s="6"/>
      <c r="F67" s="6"/>
      <c r="G67" s="18"/>
      <c r="H67" s="19"/>
      <c r="I67" s="6"/>
      <c r="J67" s="6"/>
      <c r="K67" s="6"/>
      <c r="L67" s="18"/>
      <c r="M67" s="19"/>
      <c r="N67" s="6"/>
      <c r="O67" s="6"/>
      <c r="P67" s="6"/>
      <c r="Q67" s="18"/>
      <c r="R67" s="19"/>
      <c r="S67" s="14"/>
      <c r="T67" s="14"/>
      <c r="U67" s="7"/>
      <c r="V67" s="47">
        <f>COUNTA(B67:B78,G67:G78,L67:L78,Q67:Q78)</f>
        <v>2</v>
      </c>
      <c r="W67" s="39">
        <f>SUM(B79,G79,L79,Q79)</f>
        <v>10000</v>
      </c>
      <c r="X67" s="43">
        <f>SUM(D79,E79,F79,F79,I79,J79,N79,O79,K79,P79,S79,T79,U79)</f>
        <v>9000</v>
      </c>
      <c r="Y67" s="43">
        <f>W67+X67</f>
        <v>19000</v>
      </c>
      <c r="AG67">
        <f>COUNTA(B67:B78)</f>
        <v>2</v>
      </c>
      <c r="AH67">
        <f>COUNTA(G67:G78)</f>
        <v>0</v>
      </c>
      <c r="AI67">
        <f>COUNTA(L67:L78)</f>
        <v>0</v>
      </c>
      <c r="AJ67">
        <f>COUNTA(Q67:Q78)</f>
        <v>0</v>
      </c>
    </row>
    <row r="68" spans="1:40" ht="15" customHeight="1" x14ac:dyDescent="0.25">
      <c r="A68" s="45"/>
      <c r="B68" s="20" t="s">
        <v>103</v>
      </c>
      <c r="C68" s="21">
        <v>8</v>
      </c>
      <c r="D68" s="5"/>
      <c r="E68" s="5">
        <v>9000</v>
      </c>
      <c r="F68" s="5"/>
      <c r="G68" s="20"/>
      <c r="H68" s="21"/>
      <c r="I68" s="5"/>
      <c r="J68" s="5"/>
      <c r="K68" s="5"/>
      <c r="L68" s="20"/>
      <c r="M68" s="21"/>
      <c r="N68" s="5"/>
      <c r="O68" s="5"/>
      <c r="P68" s="5"/>
      <c r="Q68" s="20"/>
      <c r="R68" s="21"/>
      <c r="S68" s="15"/>
      <c r="T68" s="15"/>
      <c r="U68" s="8"/>
      <c r="V68" s="48"/>
      <c r="W68" s="40"/>
      <c r="X68" s="40"/>
      <c r="Y68" s="40"/>
    </row>
    <row r="69" spans="1:40" ht="15" customHeight="1" x14ac:dyDescent="0.25">
      <c r="A69" s="45"/>
      <c r="B69" s="20"/>
      <c r="C69" s="21"/>
      <c r="D69" s="5"/>
      <c r="E69" s="5"/>
      <c r="F69" s="5"/>
      <c r="G69" s="20"/>
      <c r="H69" s="21"/>
      <c r="I69" s="5"/>
      <c r="J69" s="5"/>
      <c r="K69" s="5"/>
      <c r="L69" s="20"/>
      <c r="M69" s="21"/>
      <c r="N69" s="5"/>
      <c r="O69" s="5"/>
      <c r="P69" s="5"/>
      <c r="Q69" s="20"/>
      <c r="R69" s="21"/>
      <c r="S69" s="15"/>
      <c r="T69" s="15"/>
      <c r="U69" s="8"/>
      <c r="V69" s="48"/>
      <c r="W69" s="40"/>
      <c r="X69" s="40"/>
      <c r="Y69" s="40"/>
    </row>
    <row r="70" spans="1:40" ht="15" customHeight="1" x14ac:dyDescent="0.25">
      <c r="A70" s="45"/>
      <c r="B70" s="20"/>
      <c r="C70" s="21"/>
      <c r="D70" s="5"/>
      <c r="E70" s="5"/>
      <c r="F70" s="5"/>
      <c r="G70" s="20"/>
      <c r="H70" s="21"/>
      <c r="I70" s="5"/>
      <c r="J70" s="5"/>
      <c r="K70" s="5"/>
      <c r="L70" s="20"/>
      <c r="M70" s="21"/>
      <c r="N70" s="5"/>
      <c r="O70" s="5"/>
      <c r="P70" s="5"/>
      <c r="Q70" s="20"/>
      <c r="R70" s="21"/>
      <c r="S70" s="15"/>
      <c r="T70" s="15"/>
      <c r="U70" s="8"/>
      <c r="V70" s="48"/>
      <c r="W70" s="40"/>
      <c r="X70" s="40"/>
      <c r="Y70" s="40"/>
    </row>
    <row r="71" spans="1:40" ht="15" customHeight="1" x14ac:dyDescent="0.25">
      <c r="A71" s="45"/>
      <c r="B71" s="20"/>
      <c r="C71" s="21"/>
      <c r="D71" s="5"/>
      <c r="E71" s="5"/>
      <c r="F71" s="5"/>
      <c r="G71" s="20"/>
      <c r="H71" s="21"/>
      <c r="I71" s="5"/>
      <c r="J71" s="5"/>
      <c r="K71" s="5"/>
      <c r="L71" s="20"/>
      <c r="M71" s="21"/>
      <c r="N71" s="5"/>
      <c r="O71" s="5"/>
      <c r="P71" s="5"/>
      <c r="Q71" s="20"/>
      <c r="R71" s="21"/>
      <c r="S71" s="15"/>
      <c r="T71" s="15"/>
      <c r="U71" s="8"/>
      <c r="V71" s="48"/>
      <c r="W71" s="40"/>
      <c r="X71" s="40"/>
      <c r="Y71" s="40"/>
    </row>
    <row r="72" spans="1:40" ht="15" customHeight="1" x14ac:dyDescent="0.25">
      <c r="A72" s="45"/>
      <c r="B72" s="20"/>
      <c r="C72" s="21"/>
      <c r="D72" s="5"/>
      <c r="E72" s="5"/>
      <c r="F72" s="5"/>
      <c r="G72" s="20"/>
      <c r="H72" s="21"/>
      <c r="I72" s="5"/>
      <c r="J72" s="5"/>
      <c r="K72" s="5"/>
      <c r="L72" s="20"/>
      <c r="M72" s="21"/>
      <c r="N72" s="5"/>
      <c r="O72" s="5"/>
      <c r="P72" s="5"/>
      <c r="Q72" s="20"/>
      <c r="R72" s="21"/>
      <c r="S72" s="15"/>
      <c r="T72" s="15"/>
      <c r="U72" s="8"/>
      <c r="V72" s="48"/>
      <c r="W72" s="40"/>
      <c r="X72" s="40"/>
      <c r="Y72" s="40"/>
    </row>
    <row r="73" spans="1:40" ht="15" customHeight="1" x14ac:dyDescent="0.25">
      <c r="A73" s="45"/>
      <c r="B73" s="20"/>
      <c r="C73" s="21"/>
      <c r="D73" s="5"/>
      <c r="E73" s="5"/>
      <c r="F73" s="5"/>
      <c r="G73" s="20"/>
      <c r="H73" s="21"/>
      <c r="I73" s="5"/>
      <c r="J73" s="5"/>
      <c r="K73" s="5"/>
      <c r="L73" s="20"/>
      <c r="M73" s="21"/>
      <c r="N73" s="5"/>
      <c r="O73" s="5"/>
      <c r="P73" s="5"/>
      <c r="Q73" s="20"/>
      <c r="R73" s="21"/>
      <c r="S73" s="15"/>
      <c r="T73" s="15"/>
      <c r="U73" s="8"/>
      <c r="V73" s="48"/>
      <c r="W73" s="40"/>
      <c r="X73" s="40"/>
      <c r="Y73" s="40"/>
    </row>
    <row r="74" spans="1:40" ht="15" customHeight="1" x14ac:dyDescent="0.25">
      <c r="A74" s="45"/>
      <c r="B74" s="20"/>
      <c r="C74" s="21"/>
      <c r="D74" s="5"/>
      <c r="E74" s="5"/>
      <c r="F74" s="5"/>
      <c r="G74" s="20"/>
      <c r="H74" s="21"/>
      <c r="I74" s="5"/>
      <c r="J74" s="5"/>
      <c r="K74" s="5"/>
      <c r="L74" s="20"/>
      <c r="M74" s="21"/>
      <c r="N74" s="5"/>
      <c r="O74" s="5"/>
      <c r="P74" s="5"/>
      <c r="Q74" s="20"/>
      <c r="R74" s="21"/>
      <c r="S74" s="15"/>
      <c r="T74" s="15"/>
      <c r="U74" s="8"/>
      <c r="V74" s="48"/>
      <c r="W74" s="40"/>
      <c r="X74" s="40"/>
      <c r="Y74" s="40"/>
    </row>
    <row r="75" spans="1:40" ht="15" customHeight="1" x14ac:dyDescent="0.25">
      <c r="A75" s="45"/>
      <c r="B75" s="20"/>
      <c r="C75" s="21"/>
      <c r="D75" s="5"/>
      <c r="E75" s="5"/>
      <c r="F75" s="5"/>
      <c r="G75" s="20"/>
      <c r="H75" s="21"/>
      <c r="I75" s="5"/>
      <c r="J75" s="5"/>
      <c r="K75" s="5"/>
      <c r="L75" s="20"/>
      <c r="M75" s="21"/>
      <c r="N75" s="5"/>
      <c r="O75" s="5"/>
      <c r="P75" s="5"/>
      <c r="Q75" s="20"/>
      <c r="R75" s="21"/>
      <c r="S75" s="15"/>
      <c r="T75" s="15"/>
      <c r="U75" s="8"/>
      <c r="V75" s="48"/>
      <c r="W75" s="40"/>
      <c r="X75" s="40"/>
      <c r="Y75" s="40"/>
    </row>
    <row r="76" spans="1:40" ht="15" customHeight="1" x14ac:dyDescent="0.25">
      <c r="A76" s="45"/>
      <c r="B76" s="20"/>
      <c r="C76" s="21"/>
      <c r="D76" s="5"/>
      <c r="E76" s="5"/>
      <c r="F76" s="5"/>
      <c r="G76" s="20"/>
      <c r="H76" s="21"/>
      <c r="I76" s="5"/>
      <c r="J76" s="5"/>
      <c r="K76" s="5"/>
      <c r="L76" s="20"/>
      <c r="M76" s="21"/>
      <c r="N76" s="5"/>
      <c r="O76" s="5"/>
      <c r="P76" s="5"/>
      <c r="Q76" s="20"/>
      <c r="R76" s="21"/>
      <c r="S76" s="15"/>
      <c r="T76" s="15"/>
      <c r="U76" s="8"/>
      <c r="V76" s="48"/>
      <c r="W76" s="40"/>
      <c r="X76" s="40"/>
      <c r="Y76" s="40"/>
    </row>
    <row r="77" spans="1:40" ht="15" customHeight="1" x14ac:dyDescent="0.25">
      <c r="A77" s="45"/>
      <c r="B77" s="20"/>
      <c r="C77" s="21"/>
      <c r="D77" s="5"/>
      <c r="E77" s="5"/>
      <c r="F77" s="5"/>
      <c r="G77" s="20"/>
      <c r="H77" s="21"/>
      <c r="I77" s="5"/>
      <c r="J77" s="5"/>
      <c r="K77" s="5"/>
      <c r="L77" s="20"/>
      <c r="M77" s="21"/>
      <c r="N77" s="5"/>
      <c r="O77" s="5"/>
      <c r="P77" s="5"/>
      <c r="Q77" s="20"/>
      <c r="R77" s="21"/>
      <c r="S77" s="15"/>
      <c r="T77" s="15"/>
      <c r="U77" s="8"/>
      <c r="V77" s="48"/>
      <c r="W77" s="40"/>
      <c r="X77" s="40"/>
      <c r="Y77" s="40"/>
    </row>
    <row r="78" spans="1:40" ht="15.75" customHeight="1" thickBot="1" x14ac:dyDescent="0.3">
      <c r="A78" s="46"/>
      <c r="B78" s="22"/>
      <c r="C78" s="23"/>
      <c r="D78" s="11"/>
      <c r="E78" s="11"/>
      <c r="F78" s="11"/>
      <c r="G78" s="22"/>
      <c r="H78" s="23"/>
      <c r="I78" s="11"/>
      <c r="J78" s="11"/>
      <c r="K78" s="11"/>
      <c r="L78" s="22"/>
      <c r="M78" s="23"/>
      <c r="N78" s="11"/>
      <c r="O78" s="11"/>
      <c r="P78" s="11"/>
      <c r="Q78" s="22"/>
      <c r="R78" s="23"/>
      <c r="S78" s="16"/>
      <c r="T78" s="16"/>
      <c r="U78" s="12"/>
      <c r="V78" s="48"/>
      <c r="W78" s="40"/>
      <c r="X78" s="40"/>
      <c r="Y78" s="40"/>
      <c r="AK78" s="42"/>
      <c r="AL78" s="42"/>
      <c r="AM78" s="42"/>
      <c r="AN78" s="42"/>
    </row>
    <row r="79" spans="1:40" ht="15.75" customHeight="1" thickBot="1" x14ac:dyDescent="0.3">
      <c r="A79" s="13" t="s">
        <v>120</v>
      </c>
      <c r="B79" s="28">
        <f>AG67*AL$5</f>
        <v>10000</v>
      </c>
      <c r="C79" s="29"/>
      <c r="D79" s="29">
        <f>SUM(D67:D78)</f>
        <v>0</v>
      </c>
      <c r="E79" s="29">
        <f>SUM(E67:E78)</f>
        <v>9000</v>
      </c>
      <c r="F79" s="29">
        <f>SUM(F67:F78)</f>
        <v>0</v>
      </c>
      <c r="G79" s="28">
        <f>AH67*AL$4</f>
        <v>0</v>
      </c>
      <c r="H79" s="29"/>
      <c r="I79" s="29">
        <f>SUM(I67:I78)</f>
        <v>0</v>
      </c>
      <c r="J79" s="29">
        <f>SUM(J67:J78)</f>
        <v>0</v>
      </c>
      <c r="K79" s="29">
        <f>SUM(K67:K78)</f>
        <v>0</v>
      </c>
      <c r="L79" s="28">
        <f>AI67*AL$3</f>
        <v>0</v>
      </c>
      <c r="M79" s="29"/>
      <c r="N79" s="29">
        <f>SUM(N67:N78)</f>
        <v>0</v>
      </c>
      <c r="O79" s="29">
        <f>SUM(O67:O78)</f>
        <v>0</v>
      </c>
      <c r="P79" s="29">
        <f>SUM(P67:P78)</f>
        <v>0</v>
      </c>
      <c r="Q79" s="28">
        <f>AJ67*AL$2</f>
        <v>0</v>
      </c>
      <c r="R79" s="29"/>
      <c r="S79" s="29">
        <f>SUM(S67:S78)</f>
        <v>0</v>
      </c>
      <c r="T79" s="29">
        <f>SUM(T67:T78)</f>
        <v>0</v>
      </c>
      <c r="U79" s="29">
        <f>SUM(U67:U78)</f>
        <v>0</v>
      </c>
      <c r="V79" s="49"/>
      <c r="W79" s="41"/>
      <c r="X79" s="41"/>
      <c r="Y79" s="41"/>
    </row>
    <row r="80" spans="1:40" ht="15" customHeight="1" x14ac:dyDescent="0.25">
      <c r="A80" s="44" t="s">
        <v>108</v>
      </c>
      <c r="B80" s="18"/>
      <c r="C80" s="19"/>
      <c r="D80" s="6"/>
      <c r="E80" s="6"/>
      <c r="F80" s="6"/>
      <c r="G80" s="18" t="s">
        <v>110</v>
      </c>
      <c r="H80" s="19">
        <v>7</v>
      </c>
      <c r="I80" s="6"/>
      <c r="J80" s="6"/>
      <c r="K80" s="6"/>
      <c r="L80" s="18"/>
      <c r="M80" s="19"/>
      <c r="N80" s="6"/>
      <c r="O80" s="6"/>
      <c r="P80" s="6"/>
      <c r="Q80" s="18" t="s">
        <v>109</v>
      </c>
      <c r="R80" s="19">
        <v>3</v>
      </c>
      <c r="S80" s="14"/>
      <c r="T80" s="14"/>
      <c r="U80" s="7">
        <v>7000</v>
      </c>
      <c r="V80" s="47">
        <f>COUNTA(B80:B91,G80:G91,L80:L91,Q80:Q91)</f>
        <v>2</v>
      </c>
      <c r="W80" s="39">
        <f>SUM(B92,G92,L92,Q92)</f>
        <v>18000</v>
      </c>
      <c r="X80" s="43">
        <f>SUM(D92,E92,F92,F92,I92,J92,N92,O92,K92,P92,S92,T92,U92)</f>
        <v>7000</v>
      </c>
      <c r="Y80" s="43">
        <f>W80+X80</f>
        <v>25000</v>
      </c>
      <c r="AG80">
        <f>COUNTA(B80:B91)</f>
        <v>0</v>
      </c>
      <c r="AH80">
        <f>COUNTA(G80:G91)</f>
        <v>1</v>
      </c>
      <c r="AI80">
        <f>COUNTA(L80:L91)</f>
        <v>0</v>
      </c>
      <c r="AJ80">
        <f>COUNTA(Q80:Q91)</f>
        <v>1</v>
      </c>
    </row>
    <row r="81" spans="1:40" ht="15" customHeight="1" x14ac:dyDescent="0.25">
      <c r="A81" s="45"/>
      <c r="B81" s="20"/>
      <c r="C81" s="21"/>
      <c r="D81" s="5"/>
      <c r="E81" s="5"/>
      <c r="F81" s="5"/>
      <c r="G81" s="20"/>
      <c r="H81" s="21"/>
      <c r="I81" s="5"/>
      <c r="J81" s="5"/>
      <c r="K81" s="5"/>
      <c r="L81" s="20"/>
      <c r="M81" s="21"/>
      <c r="N81" s="5"/>
      <c r="O81" s="5"/>
      <c r="P81" s="5"/>
      <c r="Q81" s="20"/>
      <c r="R81" s="21"/>
      <c r="S81" s="15"/>
      <c r="T81" s="15"/>
      <c r="U81" s="8"/>
      <c r="V81" s="48"/>
      <c r="W81" s="40"/>
      <c r="X81" s="40"/>
      <c r="Y81" s="40"/>
    </row>
    <row r="82" spans="1:40" ht="15" customHeight="1" x14ac:dyDescent="0.25">
      <c r="A82" s="45"/>
      <c r="B82" s="20"/>
      <c r="C82" s="21"/>
      <c r="D82" s="5"/>
      <c r="E82" s="5"/>
      <c r="F82" s="5"/>
      <c r="G82" s="20"/>
      <c r="H82" s="21"/>
      <c r="I82" s="5"/>
      <c r="J82" s="5"/>
      <c r="K82" s="5"/>
      <c r="L82" s="20"/>
      <c r="M82" s="21"/>
      <c r="N82" s="5"/>
      <c r="O82" s="5"/>
      <c r="P82" s="5"/>
      <c r="Q82" s="20"/>
      <c r="R82" s="21"/>
      <c r="S82" s="15"/>
      <c r="T82" s="15"/>
      <c r="U82" s="8"/>
      <c r="V82" s="48"/>
      <c r="W82" s="40"/>
      <c r="X82" s="40"/>
      <c r="Y82" s="40"/>
    </row>
    <row r="83" spans="1:40" ht="15" customHeight="1" x14ac:dyDescent="0.25">
      <c r="A83" s="45"/>
      <c r="B83" s="20"/>
      <c r="C83" s="21"/>
      <c r="D83" s="5"/>
      <c r="E83" s="5"/>
      <c r="F83" s="5"/>
      <c r="G83" s="20"/>
      <c r="H83" s="21"/>
      <c r="I83" s="5"/>
      <c r="J83" s="5"/>
      <c r="K83" s="5"/>
      <c r="L83" s="20"/>
      <c r="M83" s="21"/>
      <c r="N83" s="5"/>
      <c r="O83" s="5"/>
      <c r="P83" s="5"/>
      <c r="Q83" s="20"/>
      <c r="R83" s="21"/>
      <c r="S83" s="15"/>
      <c r="T83" s="15"/>
      <c r="U83" s="8"/>
      <c r="V83" s="48"/>
      <c r="W83" s="40"/>
      <c r="X83" s="40"/>
      <c r="Y83" s="40"/>
    </row>
    <row r="84" spans="1:40" ht="15" customHeight="1" x14ac:dyDescent="0.25">
      <c r="A84" s="45"/>
      <c r="B84" s="20"/>
      <c r="C84" s="21"/>
      <c r="D84" s="5"/>
      <c r="E84" s="5"/>
      <c r="F84" s="5"/>
      <c r="G84" s="20"/>
      <c r="H84" s="21"/>
      <c r="I84" s="5"/>
      <c r="J84" s="5"/>
      <c r="K84" s="5"/>
      <c r="L84" s="20"/>
      <c r="M84" s="21"/>
      <c r="N84" s="5"/>
      <c r="O84" s="5"/>
      <c r="P84" s="5"/>
      <c r="Q84" s="20"/>
      <c r="R84" s="21"/>
      <c r="S84" s="15"/>
      <c r="T84" s="15"/>
      <c r="U84" s="8"/>
      <c r="V84" s="48"/>
      <c r="W84" s="40"/>
      <c r="X84" s="40"/>
      <c r="Y84" s="40"/>
    </row>
    <row r="85" spans="1:40" ht="15" customHeight="1" x14ac:dyDescent="0.25">
      <c r="A85" s="45"/>
      <c r="B85" s="20"/>
      <c r="C85" s="21"/>
      <c r="D85" s="5"/>
      <c r="E85" s="5"/>
      <c r="F85" s="5"/>
      <c r="G85" s="20"/>
      <c r="H85" s="21"/>
      <c r="I85" s="5"/>
      <c r="J85" s="5"/>
      <c r="K85" s="5"/>
      <c r="L85" s="20"/>
      <c r="M85" s="21"/>
      <c r="N85" s="5"/>
      <c r="O85" s="5"/>
      <c r="P85" s="5"/>
      <c r="Q85" s="20"/>
      <c r="R85" s="21"/>
      <c r="S85" s="15"/>
      <c r="T85" s="15"/>
      <c r="U85" s="8"/>
      <c r="V85" s="48"/>
      <c r="W85" s="40"/>
      <c r="X85" s="40"/>
      <c r="Y85" s="40"/>
    </row>
    <row r="86" spans="1:40" ht="15" customHeight="1" x14ac:dyDescent="0.25">
      <c r="A86" s="45"/>
      <c r="B86" s="20"/>
      <c r="C86" s="21"/>
      <c r="D86" s="5"/>
      <c r="E86" s="5"/>
      <c r="F86" s="5"/>
      <c r="G86" s="20"/>
      <c r="H86" s="21"/>
      <c r="I86" s="5"/>
      <c r="J86" s="5"/>
      <c r="K86" s="5"/>
      <c r="L86" s="20"/>
      <c r="M86" s="21"/>
      <c r="N86" s="5"/>
      <c r="O86" s="5"/>
      <c r="P86" s="5"/>
      <c r="Q86" s="20"/>
      <c r="R86" s="21"/>
      <c r="S86" s="15"/>
      <c r="T86" s="15"/>
      <c r="U86" s="8"/>
      <c r="V86" s="48"/>
      <c r="W86" s="40"/>
      <c r="X86" s="40"/>
      <c r="Y86" s="40"/>
    </row>
    <row r="87" spans="1:40" ht="15" customHeight="1" x14ac:dyDescent="0.25">
      <c r="A87" s="45"/>
      <c r="B87" s="20"/>
      <c r="C87" s="21"/>
      <c r="D87" s="5"/>
      <c r="E87" s="5"/>
      <c r="F87" s="5"/>
      <c r="G87" s="20"/>
      <c r="H87" s="21"/>
      <c r="I87" s="5"/>
      <c r="J87" s="5"/>
      <c r="K87" s="5"/>
      <c r="L87" s="20"/>
      <c r="M87" s="21"/>
      <c r="N87" s="5"/>
      <c r="O87" s="5"/>
      <c r="P87" s="5"/>
      <c r="Q87" s="20"/>
      <c r="R87" s="21"/>
      <c r="S87" s="15"/>
      <c r="T87" s="15"/>
      <c r="U87" s="8"/>
      <c r="V87" s="48"/>
      <c r="W87" s="40"/>
      <c r="X87" s="40"/>
      <c r="Y87" s="40"/>
    </row>
    <row r="88" spans="1:40" ht="15" customHeight="1" x14ac:dyDescent="0.25">
      <c r="A88" s="45"/>
      <c r="B88" s="20"/>
      <c r="C88" s="21"/>
      <c r="D88" s="5"/>
      <c r="E88" s="5"/>
      <c r="F88" s="5"/>
      <c r="G88" s="20"/>
      <c r="H88" s="21"/>
      <c r="I88" s="5"/>
      <c r="J88" s="5"/>
      <c r="K88" s="5"/>
      <c r="L88" s="20"/>
      <c r="M88" s="21"/>
      <c r="N88" s="5"/>
      <c r="O88" s="5"/>
      <c r="P88" s="5"/>
      <c r="Q88" s="20"/>
      <c r="R88" s="21"/>
      <c r="S88" s="15"/>
      <c r="T88" s="15"/>
      <c r="U88" s="8"/>
      <c r="V88" s="48"/>
      <c r="W88" s="40"/>
      <c r="X88" s="40"/>
      <c r="Y88" s="40"/>
    </row>
    <row r="89" spans="1:40" ht="15" customHeight="1" x14ac:dyDescent="0.25">
      <c r="A89" s="45"/>
      <c r="B89" s="20"/>
      <c r="C89" s="21"/>
      <c r="D89" s="5"/>
      <c r="E89" s="5"/>
      <c r="F89" s="5"/>
      <c r="G89" s="20"/>
      <c r="H89" s="21"/>
      <c r="I89" s="5"/>
      <c r="J89" s="5"/>
      <c r="K89" s="5"/>
      <c r="L89" s="20"/>
      <c r="M89" s="21"/>
      <c r="N89" s="5"/>
      <c r="O89" s="5"/>
      <c r="P89" s="5"/>
      <c r="Q89" s="20"/>
      <c r="R89" s="21"/>
      <c r="S89" s="15"/>
      <c r="T89" s="15"/>
      <c r="U89" s="8"/>
      <c r="V89" s="48"/>
      <c r="W89" s="40"/>
      <c r="X89" s="40"/>
      <c r="Y89" s="40"/>
    </row>
    <row r="90" spans="1:40" ht="15" customHeight="1" x14ac:dyDescent="0.25">
      <c r="A90" s="45"/>
      <c r="B90" s="20"/>
      <c r="C90" s="21"/>
      <c r="D90" s="5"/>
      <c r="E90" s="5"/>
      <c r="F90" s="5"/>
      <c r="G90" s="20"/>
      <c r="H90" s="21"/>
      <c r="I90" s="5"/>
      <c r="J90" s="5"/>
      <c r="K90" s="5"/>
      <c r="L90" s="20"/>
      <c r="M90" s="21"/>
      <c r="N90" s="5"/>
      <c r="O90" s="5"/>
      <c r="P90" s="5"/>
      <c r="Q90" s="20"/>
      <c r="R90" s="21"/>
      <c r="S90" s="15"/>
      <c r="T90" s="15"/>
      <c r="U90" s="8"/>
      <c r="V90" s="48"/>
      <c r="W90" s="40"/>
      <c r="X90" s="40"/>
      <c r="Y90" s="40"/>
    </row>
    <row r="91" spans="1:40" ht="15.75" customHeight="1" thickBot="1" x14ac:dyDescent="0.3">
      <c r="A91" s="45"/>
      <c r="B91" s="22"/>
      <c r="C91" s="23"/>
      <c r="D91" s="11"/>
      <c r="E91" s="11"/>
      <c r="F91" s="11"/>
      <c r="G91" s="22"/>
      <c r="H91" s="23"/>
      <c r="I91" s="11"/>
      <c r="J91" s="11"/>
      <c r="K91" s="11"/>
      <c r="L91" s="22"/>
      <c r="M91" s="23"/>
      <c r="N91" s="11"/>
      <c r="O91" s="11"/>
      <c r="P91" s="11"/>
      <c r="Q91" s="22"/>
      <c r="R91" s="23"/>
      <c r="S91" s="16"/>
      <c r="T91" s="16"/>
      <c r="U91" s="12"/>
      <c r="V91" s="48"/>
      <c r="W91" s="40"/>
      <c r="X91" s="40"/>
      <c r="Y91" s="40"/>
      <c r="AK91" s="42"/>
      <c r="AL91" s="42"/>
      <c r="AM91" s="42"/>
      <c r="AN91" s="42"/>
    </row>
    <row r="92" spans="1:40" ht="15.75" customHeight="1" thickBot="1" x14ac:dyDescent="0.3">
      <c r="A92" s="13" t="s">
        <v>120</v>
      </c>
      <c r="B92" s="28">
        <f>AG80*AL$5</f>
        <v>0</v>
      </c>
      <c r="C92" s="29"/>
      <c r="D92" s="29">
        <f>SUM(D80:D91)</f>
        <v>0</v>
      </c>
      <c r="E92" s="29">
        <f>SUM(E80:E91)</f>
        <v>0</v>
      </c>
      <c r="F92" s="29">
        <f>SUM(F80:F91)</f>
        <v>0</v>
      </c>
      <c r="G92" s="28">
        <f>AH80*AL$4</f>
        <v>7000</v>
      </c>
      <c r="H92" s="29"/>
      <c r="I92" s="29">
        <f>SUM(I80:I91)</f>
        <v>0</v>
      </c>
      <c r="J92" s="29">
        <f>SUM(J80:J91)</f>
        <v>0</v>
      </c>
      <c r="K92" s="29">
        <f>SUM(K80:K91)</f>
        <v>0</v>
      </c>
      <c r="L92" s="28">
        <f>AI80*AL$3</f>
        <v>0</v>
      </c>
      <c r="M92" s="29"/>
      <c r="N92" s="29">
        <f>SUM(N80:N91)</f>
        <v>0</v>
      </c>
      <c r="O92" s="29">
        <f>SUM(O80:O91)</f>
        <v>0</v>
      </c>
      <c r="P92" s="29">
        <f>SUM(P80:P91)</f>
        <v>0</v>
      </c>
      <c r="Q92" s="28">
        <f>AJ80*AL$2</f>
        <v>11000</v>
      </c>
      <c r="R92" s="29"/>
      <c r="S92" s="29">
        <f>SUM(S80:S91)</f>
        <v>0</v>
      </c>
      <c r="T92" s="29">
        <f>SUM(T80:T91)</f>
        <v>0</v>
      </c>
      <c r="U92" s="29">
        <f>SUM(U80:U91)</f>
        <v>7000</v>
      </c>
      <c r="V92" s="49"/>
      <c r="W92" s="41"/>
      <c r="X92" s="41"/>
      <c r="Y92" s="41"/>
    </row>
    <row r="93" spans="1:40" ht="15" customHeight="1" x14ac:dyDescent="0.25">
      <c r="A93" s="44" t="s">
        <v>2</v>
      </c>
      <c r="B93" s="18" t="s">
        <v>25</v>
      </c>
      <c r="C93" s="19">
        <v>8</v>
      </c>
      <c r="D93" s="6"/>
      <c r="E93" s="6"/>
      <c r="F93" s="6"/>
      <c r="G93" s="18" t="s">
        <v>22</v>
      </c>
      <c r="H93" s="19">
        <v>7</v>
      </c>
      <c r="I93" s="6"/>
      <c r="J93" s="6"/>
      <c r="K93" s="6"/>
      <c r="L93" s="18"/>
      <c r="M93" s="19"/>
      <c r="N93" s="6"/>
      <c r="O93" s="6"/>
      <c r="P93" s="6"/>
      <c r="Q93" s="18" t="s">
        <v>30</v>
      </c>
      <c r="R93" s="19">
        <v>1</v>
      </c>
      <c r="S93" s="14"/>
      <c r="T93" s="14"/>
      <c r="U93" s="7"/>
      <c r="V93" s="47">
        <f>COUNTA(B93:B104,G93:G104,L93:L104,Q93:Q104)</f>
        <v>9</v>
      </c>
      <c r="W93" s="39">
        <f>SUM(B105,G105,L105,Q105)</f>
        <v>59000</v>
      </c>
      <c r="X93" s="43">
        <f>SUM(D105,E105,F105,F105,I105,J105,N105,O105,K105,P105,S105,T105,U105)</f>
        <v>9000</v>
      </c>
      <c r="Y93" s="43">
        <f>W93+X93</f>
        <v>68000</v>
      </c>
      <c r="AG93">
        <f>COUNTA(B93:B104)</f>
        <v>4</v>
      </c>
      <c r="AH93">
        <f>COUNTA(G93:G104)</f>
        <v>4</v>
      </c>
      <c r="AI93">
        <f>COUNTA(L93:L104)</f>
        <v>0</v>
      </c>
      <c r="AJ93">
        <f>COUNTA(Q93:Q104)</f>
        <v>1</v>
      </c>
    </row>
    <row r="94" spans="1:40" ht="15" customHeight="1" x14ac:dyDescent="0.25">
      <c r="A94" s="45"/>
      <c r="B94" s="20" t="s">
        <v>26</v>
      </c>
      <c r="C94" s="21">
        <v>8</v>
      </c>
      <c r="D94" s="5"/>
      <c r="E94" s="5"/>
      <c r="F94" s="5"/>
      <c r="G94" s="20" t="s">
        <v>23</v>
      </c>
      <c r="H94" s="21">
        <v>7</v>
      </c>
      <c r="I94" s="5"/>
      <c r="J94" s="5"/>
      <c r="K94" s="5"/>
      <c r="L94" s="20"/>
      <c r="M94" s="21"/>
      <c r="N94" s="5"/>
      <c r="O94" s="5"/>
      <c r="P94" s="5"/>
      <c r="Q94" s="20"/>
      <c r="R94" s="21"/>
      <c r="S94" s="15"/>
      <c r="T94" s="15"/>
      <c r="U94" s="8"/>
      <c r="V94" s="48"/>
      <c r="W94" s="40"/>
      <c r="X94" s="40"/>
      <c r="Y94" s="40"/>
    </row>
    <row r="95" spans="1:40" ht="15" customHeight="1" x14ac:dyDescent="0.25">
      <c r="A95" s="45"/>
      <c r="B95" s="20" t="s">
        <v>27</v>
      </c>
      <c r="C95" s="21">
        <v>8</v>
      </c>
      <c r="D95" s="5"/>
      <c r="E95" s="5">
        <v>9000</v>
      </c>
      <c r="F95" s="5"/>
      <c r="G95" s="20" t="s">
        <v>24</v>
      </c>
      <c r="H95" s="21">
        <v>7</v>
      </c>
      <c r="I95" s="5"/>
      <c r="J95" s="5"/>
      <c r="K95" s="5"/>
      <c r="L95" s="20"/>
      <c r="M95" s="21"/>
      <c r="N95" s="5"/>
      <c r="O95" s="5"/>
      <c r="P95" s="5"/>
      <c r="Q95" s="20"/>
      <c r="R95" s="21"/>
      <c r="S95" s="15"/>
      <c r="T95" s="15"/>
      <c r="U95" s="8"/>
      <c r="V95" s="48"/>
      <c r="W95" s="40"/>
      <c r="X95" s="40"/>
      <c r="Y95" s="40"/>
    </row>
    <row r="96" spans="1:40" ht="15" customHeight="1" x14ac:dyDescent="0.25">
      <c r="A96" s="45"/>
      <c r="B96" s="20" t="s">
        <v>31</v>
      </c>
      <c r="C96" s="21">
        <v>8</v>
      </c>
      <c r="D96" s="5"/>
      <c r="E96" s="5"/>
      <c r="F96" s="5"/>
      <c r="G96" s="20" t="s">
        <v>28</v>
      </c>
      <c r="H96" s="21">
        <v>6</v>
      </c>
      <c r="I96" s="5"/>
      <c r="J96" s="5"/>
      <c r="K96" s="5"/>
      <c r="L96" s="20"/>
      <c r="M96" s="21"/>
      <c r="N96" s="5"/>
      <c r="O96" s="5"/>
      <c r="P96" s="5"/>
      <c r="Q96" s="20"/>
      <c r="R96" s="21"/>
      <c r="S96" s="15"/>
      <c r="T96" s="15"/>
      <c r="U96" s="8"/>
      <c r="V96" s="48"/>
      <c r="W96" s="40"/>
      <c r="X96" s="40"/>
      <c r="Y96" s="40"/>
    </row>
    <row r="97" spans="1:40" ht="15" customHeight="1" x14ac:dyDescent="0.25">
      <c r="A97" s="45"/>
      <c r="B97" s="20"/>
      <c r="C97" s="21"/>
      <c r="D97" s="5"/>
      <c r="E97" s="5"/>
      <c r="F97" s="5"/>
      <c r="G97" s="20"/>
      <c r="H97" s="21"/>
      <c r="I97" s="5"/>
      <c r="J97" s="5"/>
      <c r="K97" s="5"/>
      <c r="L97" s="20"/>
      <c r="M97" s="21"/>
      <c r="N97" s="5"/>
      <c r="O97" s="5"/>
      <c r="P97" s="5"/>
      <c r="Q97" s="20"/>
      <c r="R97" s="21"/>
      <c r="S97" s="15"/>
      <c r="T97" s="15"/>
      <c r="U97" s="8"/>
      <c r="V97" s="48"/>
      <c r="W97" s="40"/>
      <c r="X97" s="40"/>
      <c r="Y97" s="40"/>
    </row>
    <row r="98" spans="1:40" ht="15" customHeight="1" x14ac:dyDescent="0.25">
      <c r="A98" s="45"/>
      <c r="B98" s="20"/>
      <c r="C98" s="21"/>
      <c r="D98" s="5"/>
      <c r="E98" s="5"/>
      <c r="F98" s="5"/>
      <c r="G98" s="20"/>
      <c r="H98" s="21"/>
      <c r="I98" s="5"/>
      <c r="J98" s="5"/>
      <c r="K98" s="5"/>
      <c r="L98" s="20"/>
      <c r="M98" s="21"/>
      <c r="N98" s="5"/>
      <c r="O98" s="5"/>
      <c r="P98" s="5"/>
      <c r="Q98" s="20"/>
      <c r="R98" s="21"/>
      <c r="S98" s="15"/>
      <c r="T98" s="15"/>
      <c r="U98" s="8"/>
      <c r="V98" s="48"/>
      <c r="W98" s="40"/>
      <c r="X98" s="40"/>
      <c r="Y98" s="40"/>
    </row>
    <row r="99" spans="1:40" ht="15" customHeight="1" x14ac:dyDescent="0.25">
      <c r="A99" s="45"/>
      <c r="B99" s="20"/>
      <c r="C99" s="21"/>
      <c r="D99" s="5"/>
      <c r="E99" s="5"/>
      <c r="F99" s="5"/>
      <c r="G99" s="20"/>
      <c r="H99" s="21"/>
      <c r="I99" s="5"/>
      <c r="J99" s="5"/>
      <c r="K99" s="5"/>
      <c r="L99" s="20"/>
      <c r="M99" s="21"/>
      <c r="N99" s="5"/>
      <c r="O99" s="5"/>
      <c r="P99" s="5"/>
      <c r="Q99" s="20"/>
      <c r="R99" s="21"/>
      <c r="S99" s="15"/>
      <c r="T99" s="15"/>
      <c r="U99" s="8"/>
      <c r="V99" s="48"/>
      <c r="W99" s="40"/>
      <c r="X99" s="40"/>
      <c r="Y99" s="40"/>
    </row>
    <row r="100" spans="1:40" ht="15" customHeight="1" x14ac:dyDescent="0.25">
      <c r="A100" s="45"/>
      <c r="B100" s="20"/>
      <c r="C100" s="21"/>
      <c r="D100" s="5"/>
      <c r="E100" s="5"/>
      <c r="F100" s="5"/>
      <c r="G100" s="20"/>
      <c r="H100" s="21"/>
      <c r="I100" s="5"/>
      <c r="J100" s="5"/>
      <c r="K100" s="5"/>
      <c r="L100" s="20"/>
      <c r="M100" s="21"/>
      <c r="N100" s="5"/>
      <c r="O100" s="5"/>
      <c r="P100" s="5"/>
      <c r="Q100" s="20"/>
      <c r="R100" s="21"/>
      <c r="S100" s="15"/>
      <c r="T100" s="15"/>
      <c r="U100" s="8"/>
      <c r="V100" s="48"/>
      <c r="W100" s="40"/>
      <c r="X100" s="40"/>
      <c r="Y100" s="40"/>
    </row>
    <row r="101" spans="1:40" ht="15" customHeight="1" x14ac:dyDescent="0.25">
      <c r="A101" s="45"/>
      <c r="B101" s="20"/>
      <c r="C101" s="21"/>
      <c r="D101" s="5"/>
      <c r="E101" s="5"/>
      <c r="F101" s="5"/>
      <c r="G101" s="20"/>
      <c r="H101" s="21"/>
      <c r="I101" s="5"/>
      <c r="J101" s="5"/>
      <c r="K101" s="5"/>
      <c r="L101" s="20"/>
      <c r="M101" s="21"/>
      <c r="N101" s="5"/>
      <c r="O101" s="5"/>
      <c r="P101" s="5"/>
      <c r="Q101" s="20"/>
      <c r="R101" s="21"/>
      <c r="S101" s="15"/>
      <c r="T101" s="15"/>
      <c r="U101" s="8"/>
      <c r="V101" s="48"/>
      <c r="W101" s="40"/>
      <c r="X101" s="40"/>
      <c r="Y101" s="40"/>
    </row>
    <row r="102" spans="1:40" ht="15" customHeight="1" x14ac:dyDescent="0.25">
      <c r="A102" s="45"/>
      <c r="B102" s="20"/>
      <c r="C102" s="21"/>
      <c r="D102" s="5"/>
      <c r="E102" s="5"/>
      <c r="F102" s="5"/>
      <c r="G102" s="20"/>
      <c r="H102" s="21"/>
      <c r="I102" s="5"/>
      <c r="J102" s="5"/>
      <c r="K102" s="5"/>
      <c r="L102" s="20"/>
      <c r="M102" s="21"/>
      <c r="N102" s="5"/>
      <c r="O102" s="5"/>
      <c r="P102" s="5"/>
      <c r="Q102" s="20"/>
      <c r="R102" s="21"/>
      <c r="S102" s="15"/>
      <c r="T102" s="15"/>
      <c r="U102" s="8"/>
      <c r="V102" s="48"/>
      <c r="W102" s="40"/>
      <c r="X102" s="40"/>
      <c r="Y102" s="40"/>
    </row>
    <row r="103" spans="1:40" ht="15" customHeight="1" x14ac:dyDescent="0.25">
      <c r="A103" s="45"/>
      <c r="B103" s="20"/>
      <c r="C103" s="21"/>
      <c r="D103" s="5"/>
      <c r="E103" s="5"/>
      <c r="F103" s="5"/>
      <c r="G103" s="20"/>
      <c r="H103" s="21"/>
      <c r="I103" s="5"/>
      <c r="J103" s="5"/>
      <c r="K103" s="5"/>
      <c r="L103" s="20"/>
      <c r="M103" s="21"/>
      <c r="N103" s="5"/>
      <c r="O103" s="5"/>
      <c r="P103" s="5"/>
      <c r="Q103" s="20"/>
      <c r="R103" s="21"/>
      <c r="S103" s="15"/>
      <c r="T103" s="15"/>
      <c r="U103" s="8"/>
      <c r="V103" s="48"/>
      <c r="W103" s="40"/>
      <c r="X103" s="40"/>
      <c r="Y103" s="40"/>
    </row>
    <row r="104" spans="1:40" ht="15.75" customHeight="1" thickBot="1" x14ac:dyDescent="0.3">
      <c r="A104" s="46"/>
      <c r="B104" s="22"/>
      <c r="C104" s="23"/>
      <c r="D104" s="11"/>
      <c r="E104" s="11"/>
      <c r="F104" s="11"/>
      <c r="G104" s="22"/>
      <c r="H104" s="23"/>
      <c r="I104" s="11"/>
      <c r="J104" s="11"/>
      <c r="K104" s="11"/>
      <c r="L104" s="22"/>
      <c r="M104" s="23"/>
      <c r="N104" s="11"/>
      <c r="O104" s="11"/>
      <c r="P104" s="11"/>
      <c r="Q104" s="22"/>
      <c r="R104" s="23"/>
      <c r="S104" s="16"/>
      <c r="T104" s="16"/>
      <c r="U104" s="12"/>
      <c r="V104" s="48"/>
      <c r="W104" s="40"/>
      <c r="X104" s="40"/>
      <c r="Y104" s="40"/>
      <c r="AK104" s="42"/>
      <c r="AL104" s="42"/>
      <c r="AM104" s="42"/>
      <c r="AN104" s="42"/>
    </row>
    <row r="105" spans="1:40" ht="15.75" customHeight="1" thickBot="1" x14ac:dyDescent="0.3">
      <c r="A105" s="13" t="s">
        <v>120</v>
      </c>
      <c r="B105" s="28">
        <f>AG93*AL$5</f>
        <v>20000</v>
      </c>
      <c r="C105" s="29"/>
      <c r="D105" s="29">
        <f>SUM(D93:D104)</f>
        <v>0</v>
      </c>
      <c r="E105" s="29">
        <f>SUM(E93:E104)</f>
        <v>9000</v>
      </c>
      <c r="F105" s="29">
        <f>SUM(F93:F104)</f>
        <v>0</v>
      </c>
      <c r="G105" s="28">
        <f>AH93*AL$4</f>
        <v>28000</v>
      </c>
      <c r="H105" s="29"/>
      <c r="I105" s="29">
        <f>SUM(I93:I104)</f>
        <v>0</v>
      </c>
      <c r="J105" s="29">
        <f>SUM(J93:J104)</f>
        <v>0</v>
      </c>
      <c r="K105" s="29">
        <f>SUM(K93:K104)</f>
        <v>0</v>
      </c>
      <c r="L105" s="28">
        <f>AI93*AL$3</f>
        <v>0</v>
      </c>
      <c r="M105" s="29"/>
      <c r="N105" s="29">
        <f>SUM(N93:N104)</f>
        <v>0</v>
      </c>
      <c r="O105" s="29">
        <f>SUM(O93:O104)</f>
        <v>0</v>
      </c>
      <c r="P105" s="29">
        <f>SUM(P93:P104)</f>
        <v>0</v>
      </c>
      <c r="Q105" s="28">
        <f>AJ93*AL$2</f>
        <v>11000</v>
      </c>
      <c r="R105" s="29"/>
      <c r="S105" s="29">
        <f>SUM(S93:S104)</f>
        <v>0</v>
      </c>
      <c r="T105" s="29">
        <f>SUM(T93:T104)</f>
        <v>0</v>
      </c>
      <c r="U105" s="29">
        <f>SUM(U93:U104)</f>
        <v>0</v>
      </c>
      <c r="V105" s="49"/>
      <c r="W105" s="41"/>
      <c r="X105" s="41"/>
      <c r="Y105" s="41"/>
    </row>
    <row r="106" spans="1:40" ht="15" customHeight="1" x14ac:dyDescent="0.25">
      <c r="A106" s="44" t="s">
        <v>104</v>
      </c>
      <c r="B106" s="20" t="s">
        <v>107</v>
      </c>
      <c r="C106" s="21">
        <v>9</v>
      </c>
      <c r="D106" s="5"/>
      <c r="E106" s="5"/>
      <c r="F106" s="5">
        <v>7000</v>
      </c>
      <c r="G106" s="20" t="s">
        <v>105</v>
      </c>
      <c r="H106" s="21">
        <v>7</v>
      </c>
      <c r="I106" s="5">
        <v>16000</v>
      </c>
      <c r="J106" s="5"/>
      <c r="K106" s="5"/>
      <c r="L106" s="20"/>
      <c r="M106" s="21"/>
      <c r="N106" s="5"/>
      <c r="O106" s="5"/>
      <c r="P106" s="5"/>
      <c r="Q106" s="20" t="s">
        <v>106</v>
      </c>
      <c r="R106" s="21">
        <v>1</v>
      </c>
      <c r="S106" s="5"/>
      <c r="T106" s="5"/>
      <c r="U106" s="5"/>
      <c r="V106" s="47">
        <f>COUNTA(B106:B117,G106:G117,L106:L117,Q106:Q117)</f>
        <v>3</v>
      </c>
      <c r="W106" s="39">
        <f>SUM(B118,G118,L118,Q118)</f>
        <v>23000</v>
      </c>
      <c r="X106" s="43">
        <f>SUM(D118,E118,F118,I118,J118,K118,N118,O118,P118,S118,T118,U118)</f>
        <v>23000</v>
      </c>
      <c r="Y106" s="43">
        <f>W106+X106</f>
        <v>46000</v>
      </c>
      <c r="AG106">
        <f>COUNTA(B106:B117)</f>
        <v>1</v>
      </c>
      <c r="AH106">
        <f>COUNTA(G106:G117)</f>
        <v>1</v>
      </c>
      <c r="AI106">
        <f>COUNTA(L106:L117)</f>
        <v>0</v>
      </c>
      <c r="AJ106">
        <f>COUNTA(Q106:Q117)</f>
        <v>1</v>
      </c>
    </row>
    <row r="107" spans="1:40" ht="15" customHeight="1" x14ac:dyDescent="0.25">
      <c r="A107" s="45"/>
      <c r="B107" s="20"/>
      <c r="C107" s="21"/>
      <c r="D107" s="5"/>
      <c r="E107" s="5"/>
      <c r="F107" s="5"/>
      <c r="G107" s="20"/>
      <c r="H107" s="21"/>
      <c r="I107" s="5"/>
      <c r="J107" s="5"/>
      <c r="K107" s="5"/>
      <c r="L107" s="20"/>
      <c r="M107" s="21"/>
      <c r="N107" s="5"/>
      <c r="O107" s="5"/>
      <c r="P107" s="5"/>
      <c r="Q107" s="20"/>
      <c r="R107" s="21"/>
      <c r="S107" s="5"/>
      <c r="T107" s="5"/>
      <c r="U107" s="5"/>
      <c r="V107" s="48"/>
      <c r="W107" s="40"/>
      <c r="X107" s="40"/>
      <c r="Y107" s="40"/>
    </row>
    <row r="108" spans="1:40" ht="15" customHeight="1" x14ac:dyDescent="0.25">
      <c r="A108" s="45"/>
      <c r="B108" s="20"/>
      <c r="C108" s="21"/>
      <c r="D108" s="5"/>
      <c r="E108" s="5"/>
      <c r="F108" s="5"/>
      <c r="G108" s="20"/>
      <c r="H108" s="21"/>
      <c r="I108" s="5"/>
      <c r="J108" s="5"/>
      <c r="K108" s="5"/>
      <c r="L108" s="20"/>
      <c r="M108" s="21"/>
      <c r="N108" s="5"/>
      <c r="O108" s="5"/>
      <c r="P108" s="5"/>
      <c r="Q108" s="20"/>
      <c r="R108" s="21"/>
      <c r="S108" s="5"/>
      <c r="T108" s="5"/>
      <c r="U108" s="5"/>
      <c r="V108" s="48"/>
      <c r="W108" s="40"/>
      <c r="X108" s="40"/>
      <c r="Y108" s="40"/>
    </row>
    <row r="109" spans="1:40" ht="15" customHeight="1" x14ac:dyDescent="0.25">
      <c r="A109" s="45"/>
      <c r="B109" s="20"/>
      <c r="C109" s="21"/>
      <c r="D109" s="5"/>
      <c r="E109" s="5"/>
      <c r="F109" s="5"/>
      <c r="G109" s="20"/>
      <c r="H109" s="21"/>
      <c r="I109" s="5"/>
      <c r="J109" s="5"/>
      <c r="K109" s="5"/>
      <c r="L109" s="20"/>
      <c r="M109" s="21"/>
      <c r="N109" s="5"/>
      <c r="O109" s="5"/>
      <c r="P109" s="5"/>
      <c r="Q109" s="20"/>
      <c r="R109" s="21"/>
      <c r="S109" s="5"/>
      <c r="T109" s="5"/>
      <c r="U109" s="5"/>
      <c r="V109" s="48"/>
      <c r="W109" s="40"/>
      <c r="X109" s="40"/>
      <c r="Y109" s="40"/>
    </row>
    <row r="110" spans="1:40" ht="15" customHeight="1" x14ac:dyDescent="0.25">
      <c r="A110" s="45"/>
      <c r="B110" s="20"/>
      <c r="C110" s="21"/>
      <c r="D110" s="5"/>
      <c r="E110" s="5"/>
      <c r="F110" s="5"/>
      <c r="G110" s="20"/>
      <c r="H110" s="21"/>
      <c r="I110" s="5"/>
      <c r="J110" s="5"/>
      <c r="K110" s="5"/>
      <c r="L110" s="20"/>
      <c r="M110" s="21"/>
      <c r="N110" s="5"/>
      <c r="O110" s="5"/>
      <c r="P110" s="5"/>
      <c r="Q110" s="20"/>
      <c r="R110" s="21"/>
      <c r="S110" s="5"/>
      <c r="T110" s="5"/>
      <c r="U110" s="5"/>
      <c r="V110" s="48"/>
      <c r="W110" s="40"/>
      <c r="X110" s="40"/>
      <c r="Y110" s="40"/>
    </row>
    <row r="111" spans="1:40" ht="15" customHeight="1" x14ac:dyDescent="0.25">
      <c r="A111" s="45"/>
      <c r="B111" s="20"/>
      <c r="C111" s="21"/>
      <c r="D111" s="5"/>
      <c r="E111" s="5"/>
      <c r="F111" s="5"/>
      <c r="G111" s="20"/>
      <c r="H111" s="21"/>
      <c r="I111" s="5"/>
      <c r="J111" s="5"/>
      <c r="K111" s="5"/>
      <c r="L111" s="20"/>
      <c r="M111" s="21"/>
      <c r="N111" s="5"/>
      <c r="O111" s="5"/>
      <c r="P111" s="5"/>
      <c r="Q111" s="20"/>
      <c r="R111" s="21"/>
      <c r="S111" s="5"/>
      <c r="T111" s="5"/>
      <c r="U111" s="5"/>
      <c r="V111" s="48"/>
      <c r="W111" s="40"/>
      <c r="X111" s="40"/>
      <c r="Y111" s="40"/>
    </row>
    <row r="112" spans="1:40" ht="15" customHeight="1" x14ac:dyDescent="0.25">
      <c r="A112" s="45"/>
      <c r="B112" s="20"/>
      <c r="C112" s="21"/>
      <c r="D112" s="5"/>
      <c r="E112" s="5"/>
      <c r="F112" s="5"/>
      <c r="G112" s="20"/>
      <c r="H112" s="21"/>
      <c r="I112" s="5"/>
      <c r="J112" s="5"/>
      <c r="K112" s="5"/>
      <c r="L112" s="20"/>
      <c r="M112" s="21"/>
      <c r="N112" s="5"/>
      <c r="O112" s="5"/>
      <c r="P112" s="5"/>
      <c r="Q112" s="20"/>
      <c r="R112" s="21"/>
      <c r="S112" s="5"/>
      <c r="T112" s="5"/>
      <c r="U112" s="5"/>
      <c r="V112" s="48"/>
      <c r="W112" s="40"/>
      <c r="X112" s="40"/>
      <c r="Y112" s="40"/>
    </row>
    <row r="113" spans="1:40" ht="15" customHeight="1" x14ac:dyDescent="0.25">
      <c r="A113" s="45"/>
      <c r="B113" s="20"/>
      <c r="C113" s="21"/>
      <c r="D113" s="5"/>
      <c r="E113" s="5"/>
      <c r="F113" s="5"/>
      <c r="G113" s="20"/>
      <c r="H113" s="21"/>
      <c r="I113" s="5"/>
      <c r="J113" s="5"/>
      <c r="K113" s="5"/>
      <c r="L113" s="20"/>
      <c r="M113" s="21"/>
      <c r="N113" s="5"/>
      <c r="O113" s="5"/>
      <c r="P113" s="5"/>
      <c r="Q113" s="20"/>
      <c r="R113" s="21"/>
      <c r="S113" s="5"/>
      <c r="T113" s="5"/>
      <c r="U113" s="5"/>
      <c r="V113" s="48"/>
      <c r="W113" s="40"/>
      <c r="X113" s="40"/>
      <c r="Y113" s="40"/>
    </row>
    <row r="114" spans="1:40" ht="15" customHeight="1" x14ac:dyDescent="0.25">
      <c r="A114" s="45"/>
      <c r="B114" s="20"/>
      <c r="C114" s="21"/>
      <c r="D114" s="5"/>
      <c r="E114" s="5"/>
      <c r="F114" s="5"/>
      <c r="G114" s="20"/>
      <c r="H114" s="21"/>
      <c r="I114" s="5"/>
      <c r="J114" s="5"/>
      <c r="K114" s="5"/>
      <c r="L114" s="20"/>
      <c r="M114" s="21"/>
      <c r="N114" s="5"/>
      <c r="O114" s="5"/>
      <c r="P114" s="5"/>
      <c r="Q114" s="20"/>
      <c r="R114" s="21"/>
      <c r="S114" s="5"/>
      <c r="T114" s="5"/>
      <c r="U114" s="5"/>
      <c r="V114" s="48"/>
      <c r="W114" s="40"/>
      <c r="X114" s="40"/>
      <c r="Y114" s="40"/>
    </row>
    <row r="115" spans="1:40" ht="15" customHeight="1" x14ac:dyDescent="0.25">
      <c r="A115" s="45"/>
      <c r="B115" s="20"/>
      <c r="C115" s="21"/>
      <c r="D115" s="5"/>
      <c r="E115" s="5"/>
      <c r="F115" s="5"/>
      <c r="G115" s="20"/>
      <c r="H115" s="21"/>
      <c r="I115" s="5"/>
      <c r="J115" s="5"/>
      <c r="K115" s="5"/>
      <c r="L115" s="20"/>
      <c r="M115" s="21"/>
      <c r="N115" s="5"/>
      <c r="O115" s="5"/>
      <c r="P115" s="5"/>
      <c r="Q115" s="20"/>
      <c r="R115" s="21"/>
      <c r="S115" s="5"/>
      <c r="T115" s="5"/>
      <c r="U115" s="5"/>
      <c r="V115" s="48"/>
      <c r="W115" s="40"/>
      <c r="X115" s="40"/>
      <c r="Y115" s="40"/>
    </row>
    <row r="116" spans="1:40" ht="15" customHeight="1" x14ac:dyDescent="0.25">
      <c r="A116" s="45"/>
      <c r="B116" s="20"/>
      <c r="C116" s="21"/>
      <c r="D116" s="5"/>
      <c r="E116" s="5"/>
      <c r="F116" s="5"/>
      <c r="G116" s="20"/>
      <c r="H116" s="21"/>
      <c r="I116" s="5"/>
      <c r="J116" s="5"/>
      <c r="K116" s="5"/>
      <c r="L116" s="20"/>
      <c r="M116" s="21"/>
      <c r="N116" s="5"/>
      <c r="O116" s="5"/>
      <c r="P116" s="5"/>
      <c r="Q116" s="20"/>
      <c r="R116" s="21"/>
      <c r="S116" s="5"/>
      <c r="T116" s="5"/>
      <c r="U116" s="5"/>
      <c r="V116" s="48"/>
      <c r="W116" s="40"/>
      <c r="X116" s="40"/>
      <c r="Y116" s="40"/>
    </row>
    <row r="117" spans="1:40" ht="15.75" customHeight="1" thickBot="1" x14ac:dyDescent="0.3">
      <c r="A117" s="45"/>
      <c r="B117" s="22"/>
      <c r="C117" s="23"/>
      <c r="D117" s="11"/>
      <c r="E117" s="11"/>
      <c r="F117" s="11"/>
      <c r="G117" s="22"/>
      <c r="H117" s="23"/>
      <c r="I117" s="11"/>
      <c r="J117" s="11"/>
      <c r="K117" s="11"/>
      <c r="L117" s="22"/>
      <c r="M117" s="23"/>
      <c r="N117" s="11"/>
      <c r="O117" s="11"/>
      <c r="P117" s="11"/>
      <c r="Q117" s="22"/>
      <c r="R117" s="23"/>
      <c r="S117" s="11"/>
      <c r="T117" s="11"/>
      <c r="U117" s="11"/>
      <c r="V117" s="48"/>
      <c r="W117" s="40"/>
      <c r="X117" s="40"/>
      <c r="Y117" s="40"/>
      <c r="AK117" s="42"/>
      <c r="AL117" s="42"/>
      <c r="AM117" s="42"/>
      <c r="AN117" s="42"/>
    </row>
    <row r="118" spans="1:40" ht="15.75" customHeight="1" thickBot="1" x14ac:dyDescent="0.3">
      <c r="A118" s="13" t="s">
        <v>120</v>
      </c>
      <c r="B118" s="28">
        <f>AG106*AL$5</f>
        <v>5000</v>
      </c>
      <c r="C118" s="29"/>
      <c r="D118" s="29">
        <f>SUM(D106:D117)</f>
        <v>0</v>
      </c>
      <c r="E118" s="29">
        <f>SUM(E106:E117)</f>
        <v>0</v>
      </c>
      <c r="F118" s="29">
        <f>SUM(F106:F117)</f>
        <v>7000</v>
      </c>
      <c r="G118" s="28">
        <f>AH106*AL$4</f>
        <v>7000</v>
      </c>
      <c r="H118" s="29"/>
      <c r="I118" s="29">
        <f>SUM(I106:I117)</f>
        <v>16000</v>
      </c>
      <c r="J118" s="29">
        <f>SUM(J106:J117)</f>
        <v>0</v>
      </c>
      <c r="K118" s="29">
        <f>SUM(K106:K117)</f>
        <v>0</v>
      </c>
      <c r="L118" s="28">
        <f>AI106*AL$3</f>
        <v>0</v>
      </c>
      <c r="M118" s="29"/>
      <c r="N118" s="29">
        <f>SUM(N106:N117)</f>
        <v>0</v>
      </c>
      <c r="O118" s="29">
        <f>SUM(O106:O117)</f>
        <v>0</v>
      </c>
      <c r="P118" s="29">
        <f>SUM(P106:P117)</f>
        <v>0</v>
      </c>
      <c r="Q118" s="28">
        <f>AJ106*AL$2</f>
        <v>11000</v>
      </c>
      <c r="R118" s="29"/>
      <c r="S118" s="29">
        <f>SUM(S106:S117)</f>
        <v>0</v>
      </c>
      <c r="T118" s="29">
        <f>SUM(T106:T117)</f>
        <v>0</v>
      </c>
      <c r="U118" s="29">
        <f>SUM(U106:U117)</f>
        <v>0</v>
      </c>
      <c r="V118" s="49"/>
      <c r="W118" s="41"/>
      <c r="X118" s="41"/>
      <c r="Y118" s="41"/>
    </row>
    <row r="119" spans="1:40" ht="15" customHeight="1" x14ac:dyDescent="0.25">
      <c r="A119" s="44" t="s">
        <v>112</v>
      </c>
      <c r="B119" s="18"/>
      <c r="C119" s="19"/>
      <c r="D119" s="6"/>
      <c r="E119" s="6"/>
      <c r="F119" s="6"/>
      <c r="G119" s="18"/>
      <c r="H119" s="19"/>
      <c r="I119" s="6"/>
      <c r="J119" s="6"/>
      <c r="K119" s="6"/>
      <c r="L119" s="18" t="s">
        <v>114</v>
      </c>
      <c r="M119" s="19">
        <v>5</v>
      </c>
      <c r="N119" s="6"/>
      <c r="O119" s="6"/>
      <c r="P119" s="6"/>
      <c r="Q119" s="18"/>
      <c r="R119" s="19"/>
      <c r="S119" s="14"/>
      <c r="T119" s="14"/>
      <c r="U119" s="7"/>
      <c r="V119" s="47">
        <f>COUNTA(B119:B130,G119:G130,L119:L130,Q119:Q130)</f>
        <v>3</v>
      </c>
      <c r="W119" s="39">
        <f>SUM(B131,G131,L131,Q131)</f>
        <v>27000</v>
      </c>
      <c r="X119" s="43">
        <f>SUM(D131,E131,F131,F131,I131,J131,N131,O131,K131,P131,S131,T131,U131)</f>
        <v>0</v>
      </c>
      <c r="Y119" s="43">
        <f>W119+X119</f>
        <v>27000</v>
      </c>
      <c r="AG119">
        <f>COUNTA(B119:B130)</f>
        <v>0</v>
      </c>
      <c r="AH119">
        <f>COUNTA(G119:G130)</f>
        <v>0</v>
      </c>
      <c r="AI119">
        <f>COUNTA(L119:L130)</f>
        <v>3</v>
      </c>
      <c r="AJ119">
        <f>COUNTA(Q119:Q130)</f>
        <v>0</v>
      </c>
    </row>
    <row r="120" spans="1:40" ht="15" customHeight="1" x14ac:dyDescent="0.25">
      <c r="A120" s="45"/>
      <c r="B120" s="20"/>
      <c r="C120" s="21"/>
      <c r="D120" s="5"/>
      <c r="E120" s="5"/>
      <c r="F120" s="5"/>
      <c r="G120" s="20"/>
      <c r="H120" s="21"/>
      <c r="I120" s="5"/>
      <c r="J120" s="5"/>
      <c r="K120" s="5"/>
      <c r="L120" s="20" t="s">
        <v>111</v>
      </c>
      <c r="M120" s="21">
        <v>4</v>
      </c>
      <c r="N120" s="5"/>
      <c r="O120" s="5"/>
      <c r="P120" s="5"/>
      <c r="Q120" s="20"/>
      <c r="R120" s="21"/>
      <c r="S120" s="15"/>
      <c r="T120" s="15"/>
      <c r="U120" s="8"/>
      <c r="V120" s="48"/>
      <c r="W120" s="40"/>
      <c r="X120" s="40"/>
      <c r="Y120" s="40"/>
    </row>
    <row r="121" spans="1:40" ht="15" customHeight="1" x14ac:dyDescent="0.25">
      <c r="A121" s="45"/>
      <c r="B121" s="20"/>
      <c r="C121" s="21"/>
      <c r="D121" s="5"/>
      <c r="E121" s="5"/>
      <c r="F121" s="5"/>
      <c r="G121" s="20"/>
      <c r="H121" s="21"/>
      <c r="I121" s="5"/>
      <c r="J121" s="5"/>
      <c r="K121" s="5"/>
      <c r="L121" s="20" t="s">
        <v>113</v>
      </c>
      <c r="M121" s="21">
        <v>5</v>
      </c>
      <c r="N121" s="5"/>
      <c r="O121" s="5"/>
      <c r="P121" s="5"/>
      <c r="Q121" s="20"/>
      <c r="R121" s="21"/>
      <c r="S121" s="15"/>
      <c r="T121" s="15"/>
      <c r="U121" s="8"/>
      <c r="V121" s="48"/>
      <c r="W121" s="40"/>
      <c r="X121" s="40"/>
      <c r="Y121" s="40"/>
    </row>
    <row r="122" spans="1:40" ht="15" customHeight="1" x14ac:dyDescent="0.25">
      <c r="A122" s="45"/>
      <c r="B122" s="20"/>
      <c r="C122" s="21"/>
      <c r="D122" s="5"/>
      <c r="E122" s="5"/>
      <c r="F122" s="5"/>
      <c r="G122" s="20"/>
      <c r="H122" s="21"/>
      <c r="I122" s="5"/>
      <c r="J122" s="5"/>
      <c r="K122" s="5"/>
      <c r="L122" s="20"/>
      <c r="M122" s="21"/>
      <c r="N122" s="5"/>
      <c r="O122" s="5"/>
      <c r="P122" s="5"/>
      <c r="Q122" s="20"/>
      <c r="R122" s="21"/>
      <c r="S122" s="15"/>
      <c r="T122" s="15"/>
      <c r="U122" s="8"/>
      <c r="V122" s="48"/>
      <c r="W122" s="40"/>
      <c r="X122" s="40"/>
      <c r="Y122" s="40"/>
    </row>
    <row r="123" spans="1:40" ht="15" customHeight="1" x14ac:dyDescent="0.25">
      <c r="A123" s="45"/>
      <c r="B123" s="20"/>
      <c r="C123" s="21"/>
      <c r="D123" s="5"/>
      <c r="E123" s="5"/>
      <c r="F123" s="5"/>
      <c r="G123" s="20"/>
      <c r="H123" s="21"/>
      <c r="I123" s="5"/>
      <c r="J123" s="5"/>
      <c r="K123" s="5"/>
      <c r="L123" s="20"/>
      <c r="M123" s="21"/>
      <c r="N123" s="5"/>
      <c r="O123" s="5"/>
      <c r="P123" s="5"/>
      <c r="Q123" s="20"/>
      <c r="R123" s="21"/>
      <c r="S123" s="15"/>
      <c r="T123" s="15"/>
      <c r="U123" s="8"/>
      <c r="V123" s="48"/>
      <c r="W123" s="40"/>
      <c r="X123" s="40"/>
      <c r="Y123" s="40"/>
    </row>
    <row r="124" spans="1:40" ht="15" customHeight="1" x14ac:dyDescent="0.25">
      <c r="A124" s="45"/>
      <c r="B124" s="20"/>
      <c r="C124" s="21"/>
      <c r="D124" s="5"/>
      <c r="E124" s="5"/>
      <c r="F124" s="5"/>
      <c r="G124" s="20"/>
      <c r="H124" s="21"/>
      <c r="I124" s="5"/>
      <c r="J124" s="5"/>
      <c r="K124" s="5"/>
      <c r="L124" s="20"/>
      <c r="M124" s="21"/>
      <c r="N124" s="5"/>
      <c r="O124" s="5"/>
      <c r="P124" s="5"/>
      <c r="Q124" s="20"/>
      <c r="R124" s="21"/>
      <c r="S124" s="15"/>
      <c r="T124" s="15"/>
      <c r="U124" s="8"/>
      <c r="V124" s="48"/>
      <c r="W124" s="40"/>
      <c r="X124" s="40"/>
      <c r="Y124" s="40"/>
    </row>
    <row r="125" spans="1:40" ht="15" customHeight="1" x14ac:dyDescent="0.25">
      <c r="A125" s="45"/>
      <c r="B125" s="20"/>
      <c r="C125" s="21"/>
      <c r="D125" s="5"/>
      <c r="E125" s="5"/>
      <c r="F125" s="5"/>
      <c r="G125" s="20"/>
      <c r="H125" s="21"/>
      <c r="I125" s="5"/>
      <c r="J125" s="5"/>
      <c r="K125" s="5"/>
      <c r="L125" s="20"/>
      <c r="M125" s="21"/>
      <c r="N125" s="5"/>
      <c r="O125" s="5"/>
      <c r="P125" s="5"/>
      <c r="Q125" s="20"/>
      <c r="R125" s="21"/>
      <c r="S125" s="15"/>
      <c r="T125" s="15"/>
      <c r="U125" s="8"/>
      <c r="V125" s="48"/>
      <c r="W125" s="40"/>
      <c r="X125" s="40"/>
      <c r="Y125" s="40"/>
    </row>
    <row r="126" spans="1:40" ht="15" customHeight="1" x14ac:dyDescent="0.25">
      <c r="A126" s="45"/>
      <c r="B126" s="20"/>
      <c r="C126" s="21"/>
      <c r="D126" s="5"/>
      <c r="E126" s="5"/>
      <c r="F126" s="5"/>
      <c r="G126" s="20"/>
      <c r="H126" s="21"/>
      <c r="I126" s="5"/>
      <c r="J126" s="5"/>
      <c r="K126" s="5"/>
      <c r="L126" s="20"/>
      <c r="M126" s="21"/>
      <c r="N126" s="5"/>
      <c r="O126" s="5"/>
      <c r="P126" s="5"/>
      <c r="Q126" s="20"/>
      <c r="R126" s="21"/>
      <c r="S126" s="15"/>
      <c r="T126" s="15"/>
      <c r="U126" s="8"/>
      <c r="V126" s="48"/>
      <c r="W126" s="40"/>
      <c r="X126" s="40"/>
      <c r="Y126" s="40"/>
    </row>
    <row r="127" spans="1:40" ht="15" customHeight="1" x14ac:dyDescent="0.25">
      <c r="A127" s="45"/>
      <c r="B127" s="20"/>
      <c r="C127" s="21"/>
      <c r="D127" s="5"/>
      <c r="E127" s="5"/>
      <c r="F127" s="5"/>
      <c r="G127" s="20"/>
      <c r="H127" s="21"/>
      <c r="I127" s="5"/>
      <c r="J127" s="5"/>
      <c r="K127" s="5"/>
      <c r="L127" s="20"/>
      <c r="M127" s="21"/>
      <c r="N127" s="5"/>
      <c r="O127" s="5"/>
      <c r="P127" s="5"/>
      <c r="Q127" s="20"/>
      <c r="R127" s="21"/>
      <c r="S127" s="15"/>
      <c r="T127" s="15"/>
      <c r="U127" s="8"/>
      <c r="V127" s="48"/>
      <c r="W127" s="40"/>
      <c r="X127" s="40"/>
      <c r="Y127" s="40"/>
    </row>
    <row r="128" spans="1:40" ht="15" customHeight="1" x14ac:dyDescent="0.25">
      <c r="A128" s="45"/>
      <c r="B128" s="20"/>
      <c r="C128" s="21"/>
      <c r="D128" s="5"/>
      <c r="E128" s="5"/>
      <c r="F128" s="5"/>
      <c r="G128" s="20"/>
      <c r="H128" s="21"/>
      <c r="I128" s="5"/>
      <c r="J128" s="5"/>
      <c r="K128" s="5"/>
      <c r="L128" s="20"/>
      <c r="M128" s="21"/>
      <c r="N128" s="5"/>
      <c r="O128" s="5"/>
      <c r="P128" s="5"/>
      <c r="Q128" s="20"/>
      <c r="R128" s="21"/>
      <c r="S128" s="15"/>
      <c r="T128" s="15"/>
      <c r="U128" s="8"/>
      <c r="V128" s="48"/>
      <c r="W128" s="40"/>
      <c r="X128" s="40"/>
      <c r="Y128" s="40"/>
    </row>
    <row r="129" spans="1:40" ht="15" customHeight="1" x14ac:dyDescent="0.25">
      <c r="A129" s="45"/>
      <c r="B129" s="20"/>
      <c r="C129" s="21"/>
      <c r="D129" s="5"/>
      <c r="E129" s="5"/>
      <c r="F129" s="5"/>
      <c r="G129" s="20"/>
      <c r="H129" s="21"/>
      <c r="I129" s="5"/>
      <c r="J129" s="5"/>
      <c r="K129" s="5"/>
      <c r="L129" s="20"/>
      <c r="M129" s="21"/>
      <c r="N129" s="5"/>
      <c r="O129" s="5"/>
      <c r="P129" s="5"/>
      <c r="Q129" s="20"/>
      <c r="R129" s="21"/>
      <c r="S129" s="15"/>
      <c r="T129" s="15"/>
      <c r="U129" s="8"/>
      <c r="V129" s="48"/>
      <c r="W129" s="40"/>
      <c r="X129" s="40"/>
      <c r="Y129" s="40"/>
    </row>
    <row r="130" spans="1:40" ht="15.75" customHeight="1" thickBot="1" x14ac:dyDescent="0.3">
      <c r="A130" s="46"/>
      <c r="B130" s="26"/>
      <c r="C130" s="27"/>
      <c r="D130" s="9"/>
      <c r="E130" s="9"/>
      <c r="F130" s="9"/>
      <c r="G130" s="26"/>
      <c r="H130" s="27"/>
      <c r="I130" s="9"/>
      <c r="J130" s="9"/>
      <c r="K130" s="9"/>
      <c r="L130" s="26"/>
      <c r="M130" s="27"/>
      <c r="N130" s="9"/>
      <c r="O130" s="9"/>
      <c r="P130" s="9"/>
      <c r="Q130" s="26"/>
      <c r="R130" s="27"/>
      <c r="S130" s="17"/>
      <c r="T130" s="17"/>
      <c r="U130" s="10"/>
      <c r="V130" s="48"/>
      <c r="W130" s="40"/>
      <c r="X130" s="40"/>
      <c r="Y130" s="40"/>
      <c r="AK130" s="42"/>
      <c r="AL130" s="42"/>
      <c r="AM130" s="42"/>
      <c r="AN130" s="42"/>
    </row>
    <row r="131" spans="1:40" ht="15.75" customHeight="1" thickBot="1" x14ac:dyDescent="0.3">
      <c r="A131" s="13" t="s">
        <v>120</v>
      </c>
      <c r="B131" s="28">
        <f>AG119*AL$5</f>
        <v>0</v>
      </c>
      <c r="C131" s="29"/>
      <c r="D131" s="29">
        <f>SUM(D119:D130)</f>
        <v>0</v>
      </c>
      <c r="E131" s="29">
        <f>SUM(E119:E130)</f>
        <v>0</v>
      </c>
      <c r="F131" s="29">
        <f>SUM(F119:F130)</f>
        <v>0</v>
      </c>
      <c r="G131" s="28">
        <f>AH119*AL$4</f>
        <v>0</v>
      </c>
      <c r="H131" s="29"/>
      <c r="I131" s="29">
        <f>SUM(I119:I130)</f>
        <v>0</v>
      </c>
      <c r="J131" s="29">
        <f>SUM(J119:J130)</f>
        <v>0</v>
      </c>
      <c r="K131" s="29">
        <f>SUM(K119:K130)</f>
        <v>0</v>
      </c>
      <c r="L131" s="28">
        <f>AI119*AL$3</f>
        <v>27000</v>
      </c>
      <c r="M131" s="29"/>
      <c r="N131" s="29">
        <f>SUM(N119:N130)</f>
        <v>0</v>
      </c>
      <c r="O131" s="29">
        <f>SUM(O119:O130)</f>
        <v>0</v>
      </c>
      <c r="P131" s="29">
        <f>SUM(P119:P130)</f>
        <v>0</v>
      </c>
      <c r="Q131" s="28">
        <f>AJ119*AL$2</f>
        <v>0</v>
      </c>
      <c r="R131" s="29"/>
      <c r="S131" s="29">
        <f>SUM(S119:S130)</f>
        <v>0</v>
      </c>
      <c r="T131" s="29">
        <f>SUM(T119:T130)</f>
        <v>0</v>
      </c>
      <c r="U131" s="29">
        <f>SUM(U119:U130)</f>
        <v>0</v>
      </c>
      <c r="V131" s="49"/>
      <c r="W131" s="41"/>
      <c r="X131" s="41"/>
      <c r="Y131" s="41"/>
    </row>
    <row r="132" spans="1:40" ht="15" customHeight="1" x14ac:dyDescent="0.25">
      <c r="A132" s="44" t="s">
        <v>89</v>
      </c>
      <c r="B132" s="18" t="s">
        <v>92</v>
      </c>
      <c r="C132" s="19">
        <v>8</v>
      </c>
      <c r="D132" s="6"/>
      <c r="E132" s="6">
        <v>9000</v>
      </c>
      <c r="F132" s="6"/>
      <c r="G132" s="18" t="s">
        <v>90</v>
      </c>
      <c r="H132" s="19">
        <v>6</v>
      </c>
      <c r="I132" s="6"/>
      <c r="J132" s="6"/>
      <c r="K132" s="6"/>
      <c r="L132" s="18" t="s">
        <v>97</v>
      </c>
      <c r="M132" s="19">
        <v>5</v>
      </c>
      <c r="N132" s="6"/>
      <c r="O132" s="6">
        <v>9000</v>
      </c>
      <c r="P132" s="6"/>
      <c r="Q132" s="18"/>
      <c r="R132" s="19"/>
      <c r="S132" s="14"/>
      <c r="T132" s="14"/>
      <c r="U132" s="7"/>
      <c r="V132" s="47">
        <f>COUNTA(B132:B143,G132:G143,L132:L143,Q132:Q143)</f>
        <v>11</v>
      </c>
      <c r="W132" s="39">
        <f>SUM(B144,G144,L144,Q144)</f>
        <v>65000</v>
      </c>
      <c r="X132" s="43">
        <f>SUM(D144,E144,F144,F144,I144,J144,N144,O144,K144,P144,S144,T144,U144)</f>
        <v>18000</v>
      </c>
      <c r="Y132" s="43">
        <f>W132+X132</f>
        <v>83000</v>
      </c>
      <c r="AG132">
        <f>COUNTA(B132:B143)</f>
        <v>7</v>
      </c>
      <c r="AH132">
        <f>COUNTA(G132:G143)</f>
        <v>3</v>
      </c>
      <c r="AI132">
        <f>COUNTA(L132:L143)</f>
        <v>1</v>
      </c>
      <c r="AJ132">
        <f>COUNTA(Q132:Q143)</f>
        <v>0</v>
      </c>
    </row>
    <row r="133" spans="1:40" ht="15" customHeight="1" x14ac:dyDescent="0.25">
      <c r="A133" s="45"/>
      <c r="B133" s="20" t="s">
        <v>93</v>
      </c>
      <c r="C133" s="21">
        <v>8</v>
      </c>
      <c r="D133" s="5"/>
      <c r="E133" s="5"/>
      <c r="F133" s="5"/>
      <c r="G133" s="20" t="s">
        <v>91</v>
      </c>
      <c r="H133" s="21">
        <v>7</v>
      </c>
      <c r="I133" s="5"/>
      <c r="J133" s="5"/>
      <c r="K133" s="5"/>
      <c r="L133" s="20"/>
      <c r="M133" s="21"/>
      <c r="N133" s="5"/>
      <c r="O133" s="5"/>
      <c r="P133" s="5"/>
      <c r="Q133" s="20"/>
      <c r="R133" s="21"/>
      <c r="S133" s="15"/>
      <c r="T133" s="15"/>
      <c r="U133" s="8"/>
      <c r="V133" s="48"/>
      <c r="W133" s="40"/>
      <c r="X133" s="40"/>
      <c r="Y133" s="40"/>
    </row>
    <row r="134" spans="1:40" ht="15" customHeight="1" x14ac:dyDescent="0.25">
      <c r="A134" s="45"/>
      <c r="B134" s="20" t="s">
        <v>94</v>
      </c>
      <c r="C134" s="21">
        <v>9</v>
      </c>
      <c r="D134" s="5"/>
      <c r="E134" s="5"/>
      <c r="F134" s="5"/>
      <c r="G134" s="20" t="s">
        <v>98</v>
      </c>
      <c r="H134" s="21">
        <v>6</v>
      </c>
      <c r="I134" s="5"/>
      <c r="J134" s="5"/>
      <c r="K134" s="5"/>
      <c r="L134" s="20"/>
      <c r="M134" s="21"/>
      <c r="N134" s="5"/>
      <c r="O134" s="5"/>
      <c r="P134" s="5"/>
      <c r="Q134" s="20"/>
      <c r="R134" s="21"/>
      <c r="S134" s="15"/>
      <c r="T134" s="15"/>
      <c r="U134" s="8"/>
      <c r="V134" s="48"/>
      <c r="W134" s="40"/>
      <c r="X134" s="40"/>
      <c r="Y134" s="40"/>
    </row>
    <row r="135" spans="1:40" ht="15" customHeight="1" x14ac:dyDescent="0.25">
      <c r="A135" s="45"/>
      <c r="B135" s="20" t="s">
        <v>95</v>
      </c>
      <c r="C135" s="21">
        <v>8</v>
      </c>
      <c r="D135" s="5"/>
      <c r="E135" s="5"/>
      <c r="F135" s="5"/>
      <c r="G135" s="20"/>
      <c r="H135" s="21"/>
      <c r="I135" s="5"/>
      <c r="J135" s="5"/>
      <c r="K135" s="5"/>
      <c r="L135" s="20"/>
      <c r="M135" s="21"/>
      <c r="N135" s="5"/>
      <c r="O135" s="5"/>
      <c r="P135" s="5"/>
      <c r="Q135" s="20"/>
      <c r="R135" s="21"/>
      <c r="S135" s="15"/>
      <c r="T135" s="15"/>
      <c r="U135" s="8"/>
      <c r="V135" s="48"/>
      <c r="W135" s="40"/>
      <c r="X135" s="40"/>
      <c r="Y135" s="40"/>
    </row>
    <row r="136" spans="1:40" ht="15" customHeight="1" x14ac:dyDescent="0.25">
      <c r="A136" s="45"/>
      <c r="B136" s="20" t="s">
        <v>96</v>
      </c>
      <c r="C136" s="21">
        <v>8</v>
      </c>
      <c r="D136" s="5"/>
      <c r="E136" s="5"/>
      <c r="F136" s="5"/>
      <c r="G136" s="20"/>
      <c r="H136" s="21"/>
      <c r="I136" s="5"/>
      <c r="J136" s="5"/>
      <c r="K136" s="5"/>
      <c r="L136" s="20"/>
      <c r="M136" s="21"/>
      <c r="N136" s="5"/>
      <c r="O136" s="5"/>
      <c r="P136" s="5"/>
      <c r="Q136" s="20"/>
      <c r="R136" s="21"/>
      <c r="S136" s="15"/>
      <c r="T136" s="15"/>
      <c r="U136" s="8"/>
      <c r="V136" s="48"/>
      <c r="W136" s="40"/>
      <c r="X136" s="40"/>
      <c r="Y136" s="40"/>
    </row>
    <row r="137" spans="1:40" ht="15" customHeight="1" x14ac:dyDescent="0.25">
      <c r="A137" s="45"/>
      <c r="B137" s="20" t="s">
        <v>99</v>
      </c>
      <c r="C137" s="21">
        <v>8</v>
      </c>
      <c r="D137" s="5"/>
      <c r="E137" s="5"/>
      <c r="F137" s="5"/>
      <c r="G137" s="20"/>
      <c r="H137" s="21"/>
      <c r="I137" s="5"/>
      <c r="J137" s="5"/>
      <c r="K137" s="5"/>
      <c r="L137" s="20"/>
      <c r="M137" s="21"/>
      <c r="N137" s="5"/>
      <c r="O137" s="5"/>
      <c r="P137" s="5"/>
      <c r="Q137" s="20"/>
      <c r="R137" s="21"/>
      <c r="S137" s="15"/>
      <c r="T137" s="15"/>
      <c r="U137" s="8"/>
      <c r="V137" s="48"/>
      <c r="W137" s="40"/>
      <c r="X137" s="40"/>
      <c r="Y137" s="40"/>
    </row>
    <row r="138" spans="1:40" ht="15" customHeight="1" x14ac:dyDescent="0.25">
      <c r="A138" s="45"/>
      <c r="B138" s="20" t="s">
        <v>100</v>
      </c>
      <c r="C138" s="21">
        <v>8</v>
      </c>
      <c r="D138" s="5"/>
      <c r="E138" s="5"/>
      <c r="F138" s="5"/>
      <c r="G138" s="20"/>
      <c r="H138" s="21"/>
      <c r="I138" s="5"/>
      <c r="J138" s="5"/>
      <c r="K138" s="5"/>
      <c r="L138" s="20"/>
      <c r="M138" s="21"/>
      <c r="N138" s="5"/>
      <c r="O138" s="5"/>
      <c r="P138" s="5"/>
      <c r="Q138" s="20"/>
      <c r="R138" s="21"/>
      <c r="S138" s="15"/>
      <c r="T138" s="15"/>
      <c r="U138" s="8"/>
      <c r="V138" s="48"/>
      <c r="W138" s="40"/>
      <c r="X138" s="40"/>
      <c r="Y138" s="40"/>
    </row>
    <row r="139" spans="1:40" ht="15" customHeight="1" x14ac:dyDescent="0.25">
      <c r="A139" s="45"/>
      <c r="B139" s="20"/>
      <c r="C139" s="21"/>
      <c r="D139" s="5"/>
      <c r="E139" s="5"/>
      <c r="F139" s="5"/>
      <c r="G139" s="20"/>
      <c r="H139" s="21"/>
      <c r="I139" s="5"/>
      <c r="J139" s="5"/>
      <c r="K139" s="5"/>
      <c r="L139" s="20"/>
      <c r="M139" s="21"/>
      <c r="N139" s="5"/>
      <c r="O139" s="5"/>
      <c r="P139" s="5"/>
      <c r="Q139" s="20"/>
      <c r="R139" s="21"/>
      <c r="S139" s="15"/>
      <c r="T139" s="15"/>
      <c r="U139" s="8"/>
      <c r="V139" s="48"/>
      <c r="W139" s="40"/>
      <c r="X139" s="40"/>
      <c r="Y139" s="40"/>
    </row>
    <row r="140" spans="1:40" ht="15" customHeight="1" x14ac:dyDescent="0.25">
      <c r="A140" s="45"/>
      <c r="B140" s="20"/>
      <c r="C140" s="21"/>
      <c r="D140" s="5"/>
      <c r="E140" s="5"/>
      <c r="F140" s="5"/>
      <c r="G140" s="20"/>
      <c r="H140" s="21"/>
      <c r="I140" s="5"/>
      <c r="J140" s="5"/>
      <c r="K140" s="5"/>
      <c r="L140" s="20"/>
      <c r="M140" s="21"/>
      <c r="N140" s="5"/>
      <c r="O140" s="5"/>
      <c r="P140" s="5"/>
      <c r="Q140" s="20"/>
      <c r="R140" s="21"/>
      <c r="S140" s="15"/>
      <c r="T140" s="15"/>
      <c r="U140" s="8"/>
      <c r="V140" s="48"/>
      <c r="W140" s="40"/>
      <c r="X140" s="40"/>
      <c r="Y140" s="40"/>
    </row>
    <row r="141" spans="1:40" ht="15" customHeight="1" x14ac:dyDescent="0.25">
      <c r="A141" s="45"/>
      <c r="B141" s="20"/>
      <c r="C141" s="21"/>
      <c r="D141" s="5"/>
      <c r="E141" s="5"/>
      <c r="F141" s="5"/>
      <c r="G141" s="20"/>
      <c r="H141" s="21"/>
      <c r="I141" s="5"/>
      <c r="J141" s="5"/>
      <c r="K141" s="5"/>
      <c r="L141" s="20"/>
      <c r="M141" s="21"/>
      <c r="N141" s="5"/>
      <c r="O141" s="5"/>
      <c r="P141" s="5"/>
      <c r="Q141" s="20"/>
      <c r="R141" s="21"/>
      <c r="S141" s="15"/>
      <c r="T141" s="15"/>
      <c r="U141" s="8"/>
      <c r="V141" s="48"/>
      <c r="W141" s="40"/>
      <c r="X141" s="40"/>
      <c r="Y141" s="40"/>
    </row>
    <row r="142" spans="1:40" ht="15" customHeight="1" x14ac:dyDescent="0.25">
      <c r="A142" s="45"/>
      <c r="B142" s="20"/>
      <c r="C142" s="21"/>
      <c r="D142" s="5"/>
      <c r="E142" s="5"/>
      <c r="F142" s="5"/>
      <c r="G142" s="20"/>
      <c r="H142" s="21"/>
      <c r="I142" s="5"/>
      <c r="J142" s="5"/>
      <c r="K142" s="5"/>
      <c r="L142" s="20"/>
      <c r="M142" s="21"/>
      <c r="N142" s="5"/>
      <c r="O142" s="5"/>
      <c r="P142" s="5"/>
      <c r="Q142" s="20"/>
      <c r="R142" s="21"/>
      <c r="S142" s="15"/>
      <c r="T142" s="15"/>
      <c r="U142" s="8"/>
      <c r="V142" s="48"/>
      <c r="W142" s="40"/>
      <c r="X142" s="40"/>
      <c r="Y142" s="40"/>
    </row>
    <row r="143" spans="1:40" ht="15.75" customHeight="1" thickBot="1" x14ac:dyDescent="0.3">
      <c r="A143" s="45"/>
      <c r="B143" s="22"/>
      <c r="C143" s="23"/>
      <c r="D143" s="11"/>
      <c r="E143" s="11"/>
      <c r="F143" s="11"/>
      <c r="G143" s="22"/>
      <c r="H143" s="23"/>
      <c r="I143" s="11"/>
      <c r="J143" s="11"/>
      <c r="K143" s="11"/>
      <c r="L143" s="22"/>
      <c r="M143" s="23"/>
      <c r="N143" s="11"/>
      <c r="O143" s="11"/>
      <c r="P143" s="11"/>
      <c r="Q143" s="22"/>
      <c r="R143" s="23"/>
      <c r="S143" s="16"/>
      <c r="T143" s="16"/>
      <c r="U143" s="12"/>
      <c r="V143" s="48"/>
      <c r="W143" s="40"/>
      <c r="X143" s="40"/>
      <c r="Y143" s="40"/>
      <c r="AK143" s="42"/>
      <c r="AL143" s="42"/>
      <c r="AM143" s="42"/>
      <c r="AN143" s="42"/>
    </row>
    <row r="144" spans="1:40" ht="15.75" customHeight="1" thickBot="1" x14ac:dyDescent="0.3">
      <c r="A144" s="13" t="s">
        <v>120</v>
      </c>
      <c r="B144" s="28">
        <f>AG132*AL$5</f>
        <v>35000</v>
      </c>
      <c r="C144" s="29"/>
      <c r="D144" s="29">
        <f>SUM(D132:D143)</f>
        <v>0</v>
      </c>
      <c r="E144" s="29">
        <f>SUM(E132:E143)</f>
        <v>9000</v>
      </c>
      <c r="F144" s="29">
        <f>SUM(F132:F143)</f>
        <v>0</v>
      </c>
      <c r="G144" s="28">
        <f>AH132*AL$4</f>
        <v>21000</v>
      </c>
      <c r="H144" s="29"/>
      <c r="I144" s="29">
        <f>SUM(I132:I143)</f>
        <v>0</v>
      </c>
      <c r="J144" s="29">
        <f>SUM(J132:J143)</f>
        <v>0</v>
      </c>
      <c r="K144" s="29">
        <f>SUM(K132:K143)</f>
        <v>0</v>
      </c>
      <c r="L144" s="28">
        <f>AI132*AL$3</f>
        <v>9000</v>
      </c>
      <c r="M144" s="29"/>
      <c r="N144" s="29">
        <f>SUM(N132:N143)</f>
        <v>0</v>
      </c>
      <c r="O144" s="29">
        <f>SUM(O132:O143)</f>
        <v>9000</v>
      </c>
      <c r="P144" s="29">
        <f>SUM(P132:P143)</f>
        <v>0</v>
      </c>
      <c r="Q144" s="28">
        <f>AJ132*AL$2</f>
        <v>0</v>
      </c>
      <c r="R144" s="29"/>
      <c r="S144" s="29">
        <f>SUM(S132:S143)</f>
        <v>0</v>
      </c>
      <c r="T144" s="29">
        <f>SUM(T132:T143)</f>
        <v>0</v>
      </c>
      <c r="U144" s="29">
        <f>SUM(U132:U143)</f>
        <v>0</v>
      </c>
      <c r="V144" s="49"/>
      <c r="W144" s="41"/>
      <c r="X144" s="41"/>
      <c r="Y144" s="41"/>
    </row>
    <row r="145" spans="1:40" ht="15" customHeight="1" x14ac:dyDescent="0.25">
      <c r="A145" s="44" t="s">
        <v>34</v>
      </c>
      <c r="B145" s="18" t="s">
        <v>58</v>
      </c>
      <c r="C145" s="19">
        <v>9</v>
      </c>
      <c r="D145" s="6"/>
      <c r="E145" s="6"/>
      <c r="F145" s="6"/>
      <c r="G145" s="18" t="s">
        <v>51</v>
      </c>
      <c r="H145" s="19">
        <v>6</v>
      </c>
      <c r="I145" s="6"/>
      <c r="J145" s="6"/>
      <c r="K145" s="6">
        <v>7000</v>
      </c>
      <c r="L145" s="18" t="s">
        <v>56</v>
      </c>
      <c r="M145" s="19">
        <v>4</v>
      </c>
      <c r="N145" s="6"/>
      <c r="O145" s="6"/>
      <c r="P145" s="6"/>
      <c r="Q145" s="18" t="s">
        <v>67</v>
      </c>
      <c r="R145" s="19">
        <v>2</v>
      </c>
      <c r="S145" s="14"/>
      <c r="T145" s="14"/>
      <c r="U145" s="7"/>
      <c r="V145" s="47">
        <f>COUNTA(B145:B156,G145:G156,L145:L156,Q145:Q156)</f>
        <v>24</v>
      </c>
      <c r="W145" s="39">
        <f>SUM(B157,G157,L157,Q157)</f>
        <v>188000</v>
      </c>
      <c r="X145" s="43">
        <f>SUM(D157,E157,F157,F157,I157,J157,N157,O157,K157,P157,S157,T157,U157)</f>
        <v>46000</v>
      </c>
      <c r="Y145" s="43">
        <f>W145+X145</f>
        <v>234000</v>
      </c>
      <c r="AG145">
        <f>COUNTA(B145:B156)</f>
        <v>4</v>
      </c>
      <c r="AH145">
        <f>COUNTA(G145:G156)</f>
        <v>11</v>
      </c>
      <c r="AI145">
        <f>COUNTA(L145:L156)</f>
        <v>4</v>
      </c>
      <c r="AJ145">
        <f>COUNTA(Q145:Q156)</f>
        <v>5</v>
      </c>
    </row>
    <row r="146" spans="1:40" ht="15" customHeight="1" x14ac:dyDescent="0.25">
      <c r="A146" s="45"/>
      <c r="B146" s="20" t="s">
        <v>59</v>
      </c>
      <c r="C146" s="21">
        <v>8</v>
      </c>
      <c r="D146" s="5"/>
      <c r="E146" s="5"/>
      <c r="F146" s="5"/>
      <c r="G146" s="20" t="s">
        <v>52</v>
      </c>
      <c r="H146" s="21">
        <v>6</v>
      </c>
      <c r="I146" s="5"/>
      <c r="J146" s="5">
        <v>9000</v>
      </c>
      <c r="K146" s="5"/>
      <c r="L146" s="20" t="s">
        <v>57</v>
      </c>
      <c r="M146" s="21">
        <v>4</v>
      </c>
      <c r="N146" s="5"/>
      <c r="O146" s="5"/>
      <c r="P146" s="5"/>
      <c r="Q146" s="20" t="s">
        <v>68</v>
      </c>
      <c r="R146" s="21">
        <v>3</v>
      </c>
      <c r="S146" s="15"/>
      <c r="T146" s="15"/>
      <c r="U146" s="8">
        <v>7000</v>
      </c>
      <c r="V146" s="48"/>
      <c r="W146" s="40"/>
      <c r="X146" s="40"/>
      <c r="Y146" s="40"/>
    </row>
    <row r="147" spans="1:40" ht="15" customHeight="1" x14ac:dyDescent="0.25">
      <c r="A147" s="45"/>
      <c r="B147" s="20" t="s">
        <v>72</v>
      </c>
      <c r="C147" s="21">
        <v>8</v>
      </c>
      <c r="D147" s="5"/>
      <c r="E147" s="5"/>
      <c r="F147" s="5"/>
      <c r="G147" s="20" t="s">
        <v>53</v>
      </c>
      <c r="H147" s="21">
        <v>6</v>
      </c>
      <c r="I147" s="5">
        <v>16000</v>
      </c>
      <c r="J147" s="5"/>
      <c r="K147" s="5"/>
      <c r="L147" s="20" t="s">
        <v>60</v>
      </c>
      <c r="M147" s="21">
        <v>5</v>
      </c>
      <c r="N147" s="5"/>
      <c r="O147" s="5"/>
      <c r="P147" s="5"/>
      <c r="Q147" s="20" t="s">
        <v>69</v>
      </c>
      <c r="R147" s="21">
        <v>2</v>
      </c>
      <c r="S147" s="15"/>
      <c r="T147" s="15"/>
      <c r="U147" s="8">
        <v>7000</v>
      </c>
      <c r="V147" s="48"/>
      <c r="W147" s="40"/>
      <c r="X147" s="40"/>
      <c r="Y147" s="40"/>
    </row>
    <row r="148" spans="1:40" ht="15" customHeight="1" x14ac:dyDescent="0.25">
      <c r="A148" s="45"/>
      <c r="B148" s="20" t="s">
        <v>73</v>
      </c>
      <c r="C148" s="21">
        <v>8</v>
      </c>
      <c r="D148" s="5"/>
      <c r="E148" s="5"/>
      <c r="F148" s="5"/>
      <c r="G148" s="20" t="s">
        <v>54</v>
      </c>
      <c r="H148" s="21">
        <v>7</v>
      </c>
      <c r="I148" s="5"/>
      <c r="J148" s="5"/>
      <c r="K148" s="5"/>
      <c r="L148" s="20" t="s">
        <v>61</v>
      </c>
      <c r="M148" s="21">
        <v>4</v>
      </c>
      <c r="N148" s="5"/>
      <c r="O148" s="5"/>
      <c r="P148" s="5"/>
      <c r="Q148" s="20" t="s">
        <v>70</v>
      </c>
      <c r="R148" s="21">
        <v>1</v>
      </c>
      <c r="S148" s="15"/>
      <c r="T148" s="15"/>
      <c r="U148" s="8"/>
      <c r="V148" s="48"/>
      <c r="W148" s="40"/>
      <c r="X148" s="40"/>
      <c r="Y148" s="40"/>
    </row>
    <row r="149" spans="1:40" ht="15" customHeight="1" x14ac:dyDescent="0.25">
      <c r="A149" s="45"/>
      <c r="B149" s="20"/>
      <c r="C149" s="21"/>
      <c r="D149" s="5"/>
      <c r="E149" s="5"/>
      <c r="F149" s="5"/>
      <c r="G149" s="20" t="s">
        <v>55</v>
      </c>
      <c r="H149" s="21">
        <v>7</v>
      </c>
      <c r="I149" s="5"/>
      <c r="J149" s="5"/>
      <c r="K149" s="5"/>
      <c r="L149" s="20"/>
      <c r="M149" s="21"/>
      <c r="N149" s="5"/>
      <c r="O149" s="5"/>
      <c r="P149" s="5"/>
      <c r="Q149" s="20" t="s">
        <v>71</v>
      </c>
      <c r="R149" s="21">
        <v>3</v>
      </c>
      <c r="S149" s="15"/>
      <c r="T149" s="15"/>
      <c r="U149" s="8"/>
      <c r="V149" s="48"/>
      <c r="W149" s="40"/>
      <c r="X149" s="40"/>
      <c r="Y149" s="40"/>
    </row>
    <row r="150" spans="1:40" ht="15" customHeight="1" x14ac:dyDescent="0.25">
      <c r="A150" s="45"/>
      <c r="B150" s="20"/>
      <c r="C150" s="21"/>
      <c r="D150" s="5"/>
      <c r="E150" s="5"/>
      <c r="F150" s="5"/>
      <c r="G150" s="20" t="s">
        <v>62</v>
      </c>
      <c r="H150" s="21">
        <v>7</v>
      </c>
      <c r="I150" s="5"/>
      <c r="J150" s="5"/>
      <c r="K150" s="5"/>
      <c r="L150" s="20"/>
      <c r="M150" s="21"/>
      <c r="N150" s="5"/>
      <c r="O150" s="5"/>
      <c r="P150" s="5"/>
      <c r="Q150" s="20"/>
      <c r="R150" s="21"/>
      <c r="S150" s="15"/>
      <c r="T150" s="15"/>
      <c r="U150" s="8"/>
      <c r="V150" s="48"/>
      <c r="W150" s="40"/>
      <c r="X150" s="40"/>
      <c r="Y150" s="40"/>
    </row>
    <row r="151" spans="1:40" ht="15" customHeight="1" x14ac:dyDescent="0.25">
      <c r="A151" s="45"/>
      <c r="B151" s="20"/>
      <c r="C151" s="21"/>
      <c r="D151" s="5"/>
      <c r="E151" s="5"/>
      <c r="F151" s="5"/>
      <c r="G151" s="20" t="s">
        <v>63</v>
      </c>
      <c r="H151" s="21">
        <v>7</v>
      </c>
      <c r="I151" s="5"/>
      <c r="J151" s="5"/>
      <c r="K151" s="5"/>
      <c r="L151" s="20"/>
      <c r="M151" s="21"/>
      <c r="N151" s="5"/>
      <c r="O151" s="5"/>
      <c r="P151" s="5"/>
      <c r="Q151" s="20"/>
      <c r="R151" s="21"/>
      <c r="S151" s="15"/>
      <c r="T151" s="15"/>
      <c r="U151" s="8"/>
      <c r="V151" s="48"/>
      <c r="W151" s="40"/>
      <c r="X151" s="40"/>
      <c r="Y151" s="40"/>
    </row>
    <row r="152" spans="1:40" ht="15" customHeight="1" x14ac:dyDescent="0.25">
      <c r="A152" s="45"/>
      <c r="B152" s="20"/>
      <c r="C152" s="21"/>
      <c r="D152" s="5"/>
      <c r="E152" s="5"/>
      <c r="F152" s="5"/>
      <c r="G152" s="20" t="s">
        <v>64</v>
      </c>
      <c r="H152" s="21">
        <v>6</v>
      </c>
      <c r="I152" s="5"/>
      <c r="J152" s="5"/>
      <c r="K152" s="5"/>
      <c r="L152" s="20"/>
      <c r="M152" s="21"/>
      <c r="N152" s="5"/>
      <c r="O152" s="5"/>
      <c r="P152" s="5"/>
      <c r="Q152" s="20"/>
      <c r="R152" s="21"/>
      <c r="S152" s="15"/>
      <c r="T152" s="15"/>
      <c r="U152" s="8"/>
      <c r="V152" s="48"/>
      <c r="W152" s="40"/>
      <c r="X152" s="40"/>
      <c r="Y152" s="40"/>
    </row>
    <row r="153" spans="1:40" ht="15" customHeight="1" x14ac:dyDescent="0.25">
      <c r="A153" s="45"/>
      <c r="B153" s="20"/>
      <c r="C153" s="21"/>
      <c r="D153" s="5"/>
      <c r="E153" s="5"/>
      <c r="F153" s="5"/>
      <c r="G153" s="20" t="s">
        <v>65</v>
      </c>
      <c r="H153" s="21">
        <v>7</v>
      </c>
      <c r="I153" s="5"/>
      <c r="J153" s="5"/>
      <c r="K153" s="5"/>
      <c r="L153" s="20"/>
      <c r="M153" s="21"/>
      <c r="N153" s="5"/>
      <c r="O153" s="5"/>
      <c r="P153" s="5"/>
      <c r="Q153" s="20"/>
      <c r="R153" s="21"/>
      <c r="S153" s="15"/>
      <c r="T153" s="15"/>
      <c r="U153" s="8"/>
      <c r="V153" s="48"/>
      <c r="W153" s="40"/>
      <c r="X153" s="40"/>
      <c r="Y153" s="40"/>
    </row>
    <row r="154" spans="1:40" ht="15" customHeight="1" x14ac:dyDescent="0.25">
      <c r="A154" s="45"/>
      <c r="B154" s="20"/>
      <c r="C154" s="21"/>
      <c r="D154" s="5"/>
      <c r="E154" s="5"/>
      <c r="F154" s="5"/>
      <c r="G154" s="20" t="s">
        <v>66</v>
      </c>
      <c r="H154" s="21">
        <v>7</v>
      </c>
      <c r="I154" s="5"/>
      <c r="J154" s="5"/>
      <c r="K154" s="5"/>
      <c r="L154" s="20"/>
      <c r="M154" s="21"/>
      <c r="N154" s="5"/>
      <c r="O154" s="5"/>
      <c r="P154" s="5"/>
      <c r="Q154" s="20"/>
      <c r="R154" s="21"/>
      <c r="S154" s="15"/>
      <c r="T154" s="15"/>
      <c r="U154" s="8"/>
      <c r="V154" s="48"/>
      <c r="W154" s="40"/>
      <c r="X154" s="40"/>
      <c r="Y154" s="40"/>
    </row>
    <row r="155" spans="1:40" ht="15" customHeight="1" x14ac:dyDescent="0.25">
      <c r="A155" s="45"/>
      <c r="B155" s="20"/>
      <c r="C155" s="21"/>
      <c r="D155" s="5"/>
      <c r="E155" s="5"/>
      <c r="F155" s="5"/>
      <c r="G155" s="20" t="s">
        <v>74</v>
      </c>
      <c r="H155" s="21">
        <v>6</v>
      </c>
      <c r="I155" s="5"/>
      <c r="J155" s="5"/>
      <c r="K155" s="5"/>
      <c r="L155" s="20"/>
      <c r="M155" s="21"/>
      <c r="N155" s="5"/>
      <c r="O155" s="5"/>
      <c r="P155" s="5"/>
      <c r="Q155" s="20"/>
      <c r="R155" s="21"/>
      <c r="S155" s="15"/>
      <c r="T155" s="15"/>
      <c r="U155" s="8"/>
      <c r="V155" s="48"/>
      <c r="W155" s="40"/>
      <c r="X155" s="40"/>
      <c r="Y155" s="40"/>
    </row>
    <row r="156" spans="1:40" ht="15.75" customHeight="1" thickBot="1" x14ac:dyDescent="0.3">
      <c r="A156" s="45"/>
      <c r="B156" s="22"/>
      <c r="C156" s="23"/>
      <c r="D156" s="11"/>
      <c r="E156" s="11"/>
      <c r="F156" s="11"/>
      <c r="G156" s="22"/>
      <c r="H156" s="23"/>
      <c r="I156" s="11"/>
      <c r="J156" s="11"/>
      <c r="K156" s="11"/>
      <c r="L156" s="22"/>
      <c r="M156" s="23"/>
      <c r="N156" s="11"/>
      <c r="O156" s="11"/>
      <c r="P156" s="11"/>
      <c r="Q156" s="22"/>
      <c r="R156" s="23"/>
      <c r="S156" s="16"/>
      <c r="T156" s="16"/>
      <c r="U156" s="12"/>
      <c r="V156" s="48"/>
      <c r="W156" s="40"/>
      <c r="X156" s="40"/>
      <c r="Y156" s="40"/>
      <c r="AK156" s="42"/>
      <c r="AL156" s="42"/>
      <c r="AM156" s="42"/>
      <c r="AN156" s="42"/>
    </row>
    <row r="157" spans="1:40" ht="15.75" customHeight="1" thickBot="1" x14ac:dyDescent="0.3">
      <c r="A157" s="13" t="s">
        <v>120</v>
      </c>
      <c r="B157" s="28">
        <f>AG145*AL$5</f>
        <v>20000</v>
      </c>
      <c r="C157" s="29"/>
      <c r="D157" s="29">
        <f>SUM(D145:D156)</f>
        <v>0</v>
      </c>
      <c r="E157" s="29">
        <f>SUM(E145:E156)</f>
        <v>0</v>
      </c>
      <c r="F157" s="29">
        <f>SUM(F145:F156)</f>
        <v>0</v>
      </c>
      <c r="G157" s="28">
        <f>AH145*AL$4</f>
        <v>77000</v>
      </c>
      <c r="H157" s="29"/>
      <c r="I157" s="29">
        <f>SUM(I145:I156)</f>
        <v>16000</v>
      </c>
      <c r="J157" s="29">
        <f>SUM(J145:J156)</f>
        <v>9000</v>
      </c>
      <c r="K157" s="29">
        <f>SUM(K145:K156)</f>
        <v>7000</v>
      </c>
      <c r="L157" s="28">
        <f>AI145*AL$3</f>
        <v>36000</v>
      </c>
      <c r="M157" s="29"/>
      <c r="N157" s="29">
        <f>SUM(N145:N156)</f>
        <v>0</v>
      </c>
      <c r="O157" s="29">
        <f>SUM(O145:O156)</f>
        <v>0</v>
      </c>
      <c r="P157" s="29">
        <f>SUM(P145:P156)</f>
        <v>0</v>
      </c>
      <c r="Q157" s="28">
        <f>AJ145*AL$2</f>
        <v>55000</v>
      </c>
      <c r="R157" s="29"/>
      <c r="S157" s="29">
        <f>SUM(S145:S156)</f>
        <v>0</v>
      </c>
      <c r="T157" s="29">
        <f>SUM(T145:T156)</f>
        <v>0</v>
      </c>
      <c r="U157" s="29">
        <f>SUM(U145:U156)</f>
        <v>14000</v>
      </c>
      <c r="V157" s="49"/>
      <c r="W157" s="41"/>
      <c r="X157" s="41"/>
      <c r="Y157" s="41"/>
    </row>
    <row r="158" spans="1:40" ht="15" customHeight="1" x14ac:dyDescent="0.25">
      <c r="A158" s="44" t="s">
        <v>88</v>
      </c>
      <c r="B158" s="18" t="s">
        <v>82</v>
      </c>
      <c r="C158" s="19">
        <v>8</v>
      </c>
      <c r="D158" s="6"/>
      <c r="E158" s="6"/>
      <c r="F158" s="6"/>
      <c r="G158" s="18" t="s">
        <v>80</v>
      </c>
      <c r="H158" s="19">
        <v>7</v>
      </c>
      <c r="I158" s="6"/>
      <c r="J158" s="6">
        <v>9000</v>
      </c>
      <c r="K158" s="6"/>
      <c r="L158" s="18"/>
      <c r="M158" s="19"/>
      <c r="N158" s="6"/>
      <c r="O158" s="6"/>
      <c r="P158" s="6"/>
      <c r="Q158" s="18"/>
      <c r="R158" s="19"/>
      <c r="S158" s="14"/>
      <c r="T158" s="14"/>
      <c r="U158" s="7"/>
      <c r="V158" s="47">
        <f>COUNTA(B158:B169,G158:G169,L158:L169,Q158:Q169)</f>
        <v>8</v>
      </c>
      <c r="W158" s="39">
        <f>SUM(B170,G170,L170,Q170)</f>
        <v>50000</v>
      </c>
      <c r="X158" s="43">
        <f>SUM(D170,E170,F170,F170,I170,J170,N170,O170,K170,P170,S170,T170,U170)</f>
        <v>9000</v>
      </c>
      <c r="Y158" s="43">
        <f>W158+X158</f>
        <v>59000</v>
      </c>
      <c r="AG158">
        <f>COUNTA(B158:B169)</f>
        <v>3</v>
      </c>
      <c r="AH158">
        <f>COUNTA(G158:G169)</f>
        <v>5</v>
      </c>
      <c r="AI158">
        <f>COUNTA(L158:L169)</f>
        <v>0</v>
      </c>
      <c r="AJ158">
        <f>COUNTA(Q158:Q169)</f>
        <v>0</v>
      </c>
    </row>
    <row r="159" spans="1:40" ht="15" customHeight="1" x14ac:dyDescent="0.25">
      <c r="A159" s="45"/>
      <c r="B159" s="20" t="s">
        <v>83</v>
      </c>
      <c r="C159" s="21">
        <v>8</v>
      </c>
      <c r="D159" s="5"/>
      <c r="E159" s="5"/>
      <c r="F159" s="5"/>
      <c r="G159" s="20" t="s">
        <v>81</v>
      </c>
      <c r="H159" s="21">
        <v>7</v>
      </c>
      <c r="I159" s="5"/>
      <c r="J159" s="5"/>
      <c r="K159" s="5"/>
      <c r="L159" s="20"/>
      <c r="M159" s="21"/>
      <c r="N159" s="5"/>
      <c r="O159" s="5"/>
      <c r="P159" s="5"/>
      <c r="Q159" s="20"/>
      <c r="R159" s="21"/>
      <c r="S159" s="15"/>
      <c r="T159" s="15"/>
      <c r="U159" s="8"/>
      <c r="V159" s="48"/>
      <c r="W159" s="40"/>
      <c r="X159" s="40"/>
      <c r="Y159" s="40"/>
    </row>
    <row r="160" spans="1:40" ht="15" customHeight="1" x14ac:dyDescent="0.25">
      <c r="A160" s="45"/>
      <c r="B160" s="20" t="s">
        <v>87</v>
      </c>
      <c r="C160" s="21">
        <v>9</v>
      </c>
      <c r="D160" s="5"/>
      <c r="E160" s="5"/>
      <c r="F160" s="5"/>
      <c r="G160" s="20" t="s">
        <v>84</v>
      </c>
      <c r="H160" s="21">
        <v>6</v>
      </c>
      <c r="I160" s="5"/>
      <c r="J160" s="5"/>
      <c r="K160" s="5"/>
      <c r="L160" s="20"/>
      <c r="M160" s="21"/>
      <c r="N160" s="5"/>
      <c r="O160" s="5"/>
      <c r="P160" s="5"/>
      <c r="Q160" s="20"/>
      <c r="R160" s="21"/>
      <c r="S160" s="15"/>
      <c r="T160" s="15"/>
      <c r="U160" s="8"/>
      <c r="V160" s="48"/>
      <c r="W160" s="40"/>
      <c r="X160" s="40"/>
      <c r="Y160" s="40"/>
    </row>
    <row r="161" spans="1:40" ht="15" customHeight="1" x14ac:dyDescent="0.25">
      <c r="A161" s="45"/>
      <c r="B161" s="20"/>
      <c r="C161" s="21"/>
      <c r="D161" s="5"/>
      <c r="E161" s="5"/>
      <c r="F161" s="5"/>
      <c r="G161" s="20" t="s">
        <v>85</v>
      </c>
      <c r="H161" s="21">
        <v>7</v>
      </c>
      <c r="I161" s="5"/>
      <c r="J161" s="5"/>
      <c r="K161" s="5"/>
      <c r="L161" s="20"/>
      <c r="M161" s="21"/>
      <c r="N161" s="5"/>
      <c r="O161" s="5"/>
      <c r="P161" s="5"/>
      <c r="Q161" s="20"/>
      <c r="R161" s="21"/>
      <c r="S161" s="15"/>
      <c r="T161" s="15"/>
      <c r="U161" s="8"/>
      <c r="V161" s="48"/>
      <c r="W161" s="40"/>
      <c r="X161" s="40"/>
      <c r="Y161" s="40"/>
    </row>
    <row r="162" spans="1:40" ht="15" customHeight="1" x14ac:dyDescent="0.25">
      <c r="A162" s="45"/>
      <c r="B162" s="20"/>
      <c r="C162" s="21"/>
      <c r="D162" s="5"/>
      <c r="E162" s="5"/>
      <c r="F162" s="5"/>
      <c r="G162" s="20" t="s">
        <v>86</v>
      </c>
      <c r="H162" s="21">
        <v>7</v>
      </c>
      <c r="I162" s="5"/>
      <c r="J162" s="5"/>
      <c r="K162" s="5"/>
      <c r="L162" s="20"/>
      <c r="M162" s="21"/>
      <c r="N162" s="5"/>
      <c r="O162" s="5"/>
      <c r="P162" s="5"/>
      <c r="Q162" s="20"/>
      <c r="R162" s="21"/>
      <c r="S162" s="15"/>
      <c r="T162" s="15"/>
      <c r="U162" s="8"/>
      <c r="V162" s="48"/>
      <c r="W162" s="40"/>
      <c r="X162" s="40"/>
      <c r="Y162" s="40"/>
    </row>
    <row r="163" spans="1:40" ht="15" customHeight="1" x14ac:dyDescent="0.25">
      <c r="A163" s="45"/>
      <c r="B163" s="20"/>
      <c r="C163" s="21"/>
      <c r="D163" s="5"/>
      <c r="E163" s="5"/>
      <c r="F163" s="5"/>
      <c r="G163" s="20"/>
      <c r="H163" s="21"/>
      <c r="I163" s="5"/>
      <c r="J163" s="5"/>
      <c r="K163" s="5"/>
      <c r="L163" s="20"/>
      <c r="M163" s="21"/>
      <c r="N163" s="5"/>
      <c r="O163" s="5"/>
      <c r="P163" s="5"/>
      <c r="Q163" s="20"/>
      <c r="R163" s="21"/>
      <c r="S163" s="15"/>
      <c r="T163" s="15"/>
      <c r="U163" s="8"/>
      <c r="V163" s="48"/>
      <c r="W163" s="40"/>
      <c r="X163" s="40"/>
      <c r="Y163" s="40"/>
    </row>
    <row r="164" spans="1:40" ht="15" customHeight="1" x14ac:dyDescent="0.25">
      <c r="A164" s="45"/>
      <c r="B164" s="20"/>
      <c r="C164" s="21"/>
      <c r="D164" s="5"/>
      <c r="E164" s="5"/>
      <c r="F164" s="5"/>
      <c r="G164" s="20"/>
      <c r="H164" s="21"/>
      <c r="I164" s="5"/>
      <c r="J164" s="5"/>
      <c r="K164" s="5"/>
      <c r="L164" s="20"/>
      <c r="M164" s="21"/>
      <c r="N164" s="5"/>
      <c r="O164" s="5"/>
      <c r="P164" s="5"/>
      <c r="Q164" s="20"/>
      <c r="R164" s="21"/>
      <c r="S164" s="15"/>
      <c r="T164" s="15"/>
      <c r="U164" s="8"/>
      <c r="V164" s="48"/>
      <c r="W164" s="40"/>
      <c r="X164" s="40"/>
      <c r="Y164" s="40"/>
    </row>
    <row r="165" spans="1:40" ht="15" customHeight="1" x14ac:dyDescent="0.25">
      <c r="A165" s="45"/>
      <c r="B165" s="20"/>
      <c r="C165" s="21"/>
      <c r="D165" s="5"/>
      <c r="E165" s="5"/>
      <c r="F165" s="5"/>
      <c r="G165" s="20"/>
      <c r="H165" s="21"/>
      <c r="I165" s="5"/>
      <c r="J165" s="5"/>
      <c r="K165" s="5"/>
      <c r="L165" s="20"/>
      <c r="M165" s="21"/>
      <c r="N165" s="5"/>
      <c r="O165" s="5"/>
      <c r="P165" s="5"/>
      <c r="Q165" s="20"/>
      <c r="R165" s="21"/>
      <c r="S165" s="15"/>
      <c r="T165" s="15"/>
      <c r="U165" s="8"/>
      <c r="V165" s="48"/>
      <c r="W165" s="40"/>
      <c r="X165" s="40"/>
      <c r="Y165" s="40"/>
    </row>
    <row r="166" spans="1:40" ht="15" customHeight="1" x14ac:dyDescent="0.25">
      <c r="A166" s="45"/>
      <c r="B166" s="20"/>
      <c r="C166" s="21"/>
      <c r="D166" s="5"/>
      <c r="E166" s="5"/>
      <c r="F166" s="5"/>
      <c r="G166" s="20"/>
      <c r="H166" s="21"/>
      <c r="I166" s="5"/>
      <c r="J166" s="5"/>
      <c r="K166" s="5"/>
      <c r="L166" s="20"/>
      <c r="M166" s="21"/>
      <c r="N166" s="5"/>
      <c r="O166" s="5"/>
      <c r="P166" s="5"/>
      <c r="Q166" s="20"/>
      <c r="R166" s="21"/>
      <c r="S166" s="15"/>
      <c r="T166" s="15"/>
      <c r="U166" s="8"/>
      <c r="V166" s="48"/>
      <c r="W166" s="40"/>
      <c r="X166" s="40"/>
      <c r="Y166" s="40"/>
    </row>
    <row r="167" spans="1:40" ht="15" customHeight="1" x14ac:dyDescent="0.25">
      <c r="A167" s="45"/>
      <c r="B167" s="20"/>
      <c r="C167" s="21"/>
      <c r="D167" s="5"/>
      <c r="E167" s="5"/>
      <c r="F167" s="5"/>
      <c r="G167" s="20"/>
      <c r="H167" s="21"/>
      <c r="I167" s="5"/>
      <c r="J167" s="5"/>
      <c r="K167" s="5"/>
      <c r="L167" s="20"/>
      <c r="M167" s="21"/>
      <c r="N167" s="5"/>
      <c r="O167" s="5"/>
      <c r="P167" s="5"/>
      <c r="Q167" s="20"/>
      <c r="R167" s="21"/>
      <c r="S167" s="15"/>
      <c r="T167" s="15"/>
      <c r="U167" s="8"/>
      <c r="V167" s="48"/>
      <c r="W167" s="40"/>
      <c r="X167" s="40"/>
      <c r="Y167" s="40"/>
    </row>
    <row r="168" spans="1:40" ht="15" customHeight="1" x14ac:dyDescent="0.25">
      <c r="A168" s="45"/>
      <c r="B168" s="20"/>
      <c r="C168" s="21"/>
      <c r="D168" s="5"/>
      <c r="E168" s="5"/>
      <c r="F168" s="5"/>
      <c r="G168" s="20"/>
      <c r="H168" s="21"/>
      <c r="I168" s="5"/>
      <c r="J168" s="5"/>
      <c r="K168" s="5"/>
      <c r="L168" s="20"/>
      <c r="M168" s="21"/>
      <c r="N168" s="5"/>
      <c r="O168" s="5"/>
      <c r="P168" s="5"/>
      <c r="Q168" s="20"/>
      <c r="R168" s="21"/>
      <c r="S168" s="15"/>
      <c r="T168" s="15"/>
      <c r="U168" s="8"/>
      <c r="V168" s="48"/>
      <c r="W168" s="40"/>
      <c r="X168" s="40"/>
      <c r="Y168" s="40"/>
    </row>
    <row r="169" spans="1:40" ht="15.75" customHeight="1" thickBot="1" x14ac:dyDescent="0.3">
      <c r="A169" s="45"/>
      <c r="B169" s="22"/>
      <c r="C169" s="23"/>
      <c r="D169" s="11"/>
      <c r="E169" s="11"/>
      <c r="F169" s="11"/>
      <c r="G169" s="22"/>
      <c r="H169" s="23"/>
      <c r="I169" s="11"/>
      <c r="J169" s="11"/>
      <c r="K169" s="11"/>
      <c r="L169" s="22"/>
      <c r="M169" s="23"/>
      <c r="N169" s="11"/>
      <c r="O169" s="11"/>
      <c r="P169" s="11"/>
      <c r="Q169" s="22"/>
      <c r="R169" s="23"/>
      <c r="S169" s="16"/>
      <c r="T169" s="16"/>
      <c r="U169" s="12"/>
      <c r="V169" s="48"/>
      <c r="W169" s="40"/>
      <c r="X169" s="40"/>
      <c r="Y169" s="40"/>
      <c r="AK169" s="42"/>
      <c r="AL169" s="42"/>
      <c r="AM169" s="42"/>
      <c r="AN169" s="42"/>
    </row>
    <row r="170" spans="1:40" ht="15.75" customHeight="1" thickBot="1" x14ac:dyDescent="0.3">
      <c r="A170" s="13" t="s">
        <v>120</v>
      </c>
      <c r="B170" s="28">
        <f>AG158*AL$5</f>
        <v>15000</v>
      </c>
      <c r="C170" s="29"/>
      <c r="D170" s="29">
        <f>SUM(D158:D169)</f>
        <v>0</v>
      </c>
      <c r="E170" s="29">
        <f>SUM(E158:E169)</f>
        <v>0</v>
      </c>
      <c r="F170" s="29">
        <f>SUM(F158:F169)</f>
        <v>0</v>
      </c>
      <c r="G170" s="28">
        <f>AH158*AL$4</f>
        <v>35000</v>
      </c>
      <c r="H170" s="29"/>
      <c r="I170" s="29">
        <f>SUM(I158:I169)</f>
        <v>0</v>
      </c>
      <c r="J170" s="29">
        <f>SUM(J158:J169)</f>
        <v>9000</v>
      </c>
      <c r="K170" s="29">
        <f>SUM(K158:K169)</f>
        <v>0</v>
      </c>
      <c r="L170" s="28">
        <f>AI158*AL$3</f>
        <v>0</v>
      </c>
      <c r="M170" s="29"/>
      <c r="N170" s="29">
        <f>SUM(N158:N169)</f>
        <v>0</v>
      </c>
      <c r="O170" s="29">
        <f>SUM(O158:O169)</f>
        <v>0</v>
      </c>
      <c r="P170" s="29">
        <f>SUM(P158:P169)</f>
        <v>0</v>
      </c>
      <c r="Q170" s="28">
        <f>AJ158*AL$2</f>
        <v>0</v>
      </c>
      <c r="R170" s="29"/>
      <c r="S170" s="29">
        <f>SUM(S158:S169)</f>
        <v>0</v>
      </c>
      <c r="T170" s="29">
        <f>SUM(T158:T169)</f>
        <v>0</v>
      </c>
      <c r="U170" s="29">
        <f>SUM(U158:U169)</f>
        <v>0</v>
      </c>
      <c r="V170" s="49"/>
      <c r="W170" s="41"/>
      <c r="X170" s="41"/>
      <c r="Y170" s="41"/>
    </row>
    <row r="171" spans="1:40" ht="15" customHeight="1" x14ac:dyDescent="0.25">
      <c r="A171" s="44" t="s">
        <v>101</v>
      </c>
      <c r="B171" s="18" t="s">
        <v>140</v>
      </c>
      <c r="C171" s="19">
        <v>10</v>
      </c>
      <c r="D171" s="6"/>
      <c r="E171" s="6"/>
      <c r="F171" s="6"/>
      <c r="G171" s="18"/>
      <c r="H171" s="19"/>
      <c r="I171" s="6"/>
      <c r="J171" s="6"/>
      <c r="K171" s="6"/>
      <c r="L171" s="18"/>
      <c r="M171" s="19"/>
      <c r="N171" s="6"/>
      <c r="O171" s="6"/>
      <c r="P171" s="6"/>
      <c r="Q171" s="18"/>
      <c r="R171" s="19"/>
      <c r="S171" s="14"/>
      <c r="T171" s="14"/>
      <c r="U171" s="7"/>
      <c r="V171" s="47">
        <f>COUNTA(B171:B182,G171:G182,L171:L182,Q171:Q182)</f>
        <v>1</v>
      </c>
      <c r="W171" s="39">
        <f>SUM(B183,G183,L183,Q183)</f>
        <v>5000</v>
      </c>
      <c r="X171" s="43">
        <f>SUM(D183,E183,F183,F183,I183,J183,N183,O183,K183,P183,S183,T183,U183)</f>
        <v>0</v>
      </c>
      <c r="Y171" s="43">
        <f>W171+X171</f>
        <v>5000</v>
      </c>
      <c r="AG171">
        <f>COUNTA(B171:B182)</f>
        <v>1</v>
      </c>
      <c r="AH171">
        <f>COUNTA(G171:G182)</f>
        <v>0</v>
      </c>
      <c r="AI171">
        <f>COUNTA(L171:L182)</f>
        <v>0</v>
      </c>
      <c r="AJ171">
        <f>COUNTA(Q171:Q182)</f>
        <v>0</v>
      </c>
    </row>
    <row r="172" spans="1:40" ht="15" customHeight="1" x14ac:dyDescent="0.25">
      <c r="A172" s="45"/>
      <c r="B172" s="20"/>
      <c r="C172" s="21"/>
      <c r="D172" s="5"/>
      <c r="E172" s="5"/>
      <c r="F172" s="5"/>
      <c r="G172" s="20"/>
      <c r="H172" s="21"/>
      <c r="I172" s="5"/>
      <c r="J172" s="5"/>
      <c r="K172" s="5"/>
      <c r="L172" s="20"/>
      <c r="M172" s="21"/>
      <c r="N172" s="5"/>
      <c r="O172" s="5"/>
      <c r="P172" s="5"/>
      <c r="Q172" s="20"/>
      <c r="R172" s="21"/>
      <c r="S172" s="15"/>
      <c r="T172" s="15"/>
      <c r="U172" s="8"/>
      <c r="V172" s="48"/>
      <c r="W172" s="40"/>
      <c r="X172" s="40"/>
      <c r="Y172" s="40"/>
    </row>
    <row r="173" spans="1:40" ht="15" customHeight="1" x14ac:dyDescent="0.25">
      <c r="A173" s="45"/>
      <c r="B173" s="20"/>
      <c r="C173" s="21"/>
      <c r="D173" s="5"/>
      <c r="E173" s="5"/>
      <c r="F173" s="5"/>
      <c r="G173" s="20"/>
      <c r="H173" s="21"/>
      <c r="I173" s="5"/>
      <c r="J173" s="5"/>
      <c r="K173" s="5"/>
      <c r="L173" s="20"/>
      <c r="M173" s="21"/>
      <c r="N173" s="5"/>
      <c r="O173" s="5"/>
      <c r="P173" s="5"/>
      <c r="Q173" s="20"/>
      <c r="R173" s="21"/>
      <c r="S173" s="15"/>
      <c r="T173" s="15"/>
      <c r="U173" s="8"/>
      <c r="V173" s="48"/>
      <c r="W173" s="40"/>
      <c r="X173" s="40"/>
      <c r="Y173" s="40"/>
    </row>
    <row r="174" spans="1:40" ht="15" customHeight="1" x14ac:dyDescent="0.25">
      <c r="A174" s="45"/>
      <c r="B174" s="20"/>
      <c r="C174" s="21"/>
      <c r="D174" s="5"/>
      <c r="E174" s="5"/>
      <c r="F174" s="5"/>
      <c r="G174" s="20"/>
      <c r="H174" s="21"/>
      <c r="I174" s="5"/>
      <c r="J174" s="5"/>
      <c r="K174" s="5"/>
      <c r="L174" s="20"/>
      <c r="M174" s="21"/>
      <c r="N174" s="5"/>
      <c r="O174" s="5"/>
      <c r="P174" s="5"/>
      <c r="Q174" s="20"/>
      <c r="R174" s="21"/>
      <c r="S174" s="15"/>
      <c r="T174" s="15"/>
      <c r="U174" s="8"/>
      <c r="V174" s="48"/>
      <c r="W174" s="40"/>
      <c r="X174" s="40"/>
      <c r="Y174" s="40"/>
    </row>
    <row r="175" spans="1:40" ht="15" customHeight="1" x14ac:dyDescent="0.25">
      <c r="A175" s="45"/>
      <c r="B175" s="20"/>
      <c r="C175" s="21"/>
      <c r="D175" s="5"/>
      <c r="E175" s="5"/>
      <c r="F175" s="5"/>
      <c r="G175" s="20"/>
      <c r="H175" s="21"/>
      <c r="I175" s="5"/>
      <c r="J175" s="5"/>
      <c r="K175" s="5"/>
      <c r="L175" s="20"/>
      <c r="M175" s="21"/>
      <c r="N175" s="5"/>
      <c r="O175" s="5"/>
      <c r="P175" s="5"/>
      <c r="Q175" s="20"/>
      <c r="R175" s="21"/>
      <c r="S175" s="15"/>
      <c r="T175" s="15"/>
      <c r="U175" s="8"/>
      <c r="V175" s="48"/>
      <c r="W175" s="40"/>
      <c r="X175" s="40"/>
      <c r="Y175" s="40"/>
    </row>
    <row r="176" spans="1:40" ht="15" customHeight="1" x14ac:dyDescent="0.25">
      <c r="A176" s="45"/>
      <c r="B176" s="20"/>
      <c r="C176" s="21"/>
      <c r="D176" s="5"/>
      <c r="E176" s="5"/>
      <c r="F176" s="5"/>
      <c r="G176" s="20"/>
      <c r="H176" s="21"/>
      <c r="I176" s="5"/>
      <c r="J176" s="5"/>
      <c r="K176" s="5"/>
      <c r="L176" s="20"/>
      <c r="M176" s="21"/>
      <c r="N176" s="5"/>
      <c r="O176" s="5"/>
      <c r="P176" s="5"/>
      <c r="Q176" s="20"/>
      <c r="R176" s="21"/>
      <c r="S176" s="15"/>
      <c r="T176" s="15"/>
      <c r="U176" s="8"/>
      <c r="V176" s="48"/>
      <c r="W176" s="40"/>
      <c r="X176" s="40"/>
      <c r="Y176" s="40"/>
    </row>
    <row r="177" spans="1:25" ht="15" customHeight="1" x14ac:dyDescent="0.25">
      <c r="A177" s="45"/>
      <c r="B177" s="20"/>
      <c r="C177" s="21"/>
      <c r="D177" s="5"/>
      <c r="E177" s="5"/>
      <c r="F177" s="5"/>
      <c r="G177" s="20"/>
      <c r="H177" s="21"/>
      <c r="I177" s="5"/>
      <c r="J177" s="5"/>
      <c r="K177" s="5"/>
      <c r="L177" s="20"/>
      <c r="M177" s="21"/>
      <c r="N177" s="5"/>
      <c r="O177" s="5"/>
      <c r="P177" s="5"/>
      <c r="Q177" s="20"/>
      <c r="R177" s="21"/>
      <c r="S177" s="15"/>
      <c r="T177" s="15"/>
      <c r="U177" s="8"/>
      <c r="V177" s="48"/>
      <c r="W177" s="40"/>
      <c r="X177" s="40"/>
      <c r="Y177" s="40"/>
    </row>
    <row r="178" spans="1:25" ht="15" customHeight="1" x14ac:dyDescent="0.25">
      <c r="A178" s="45"/>
      <c r="B178" s="20"/>
      <c r="C178" s="21"/>
      <c r="D178" s="5"/>
      <c r="E178" s="5"/>
      <c r="F178" s="5"/>
      <c r="G178" s="20"/>
      <c r="H178" s="21"/>
      <c r="I178" s="5"/>
      <c r="J178" s="5"/>
      <c r="K178" s="5"/>
      <c r="L178" s="20"/>
      <c r="M178" s="21"/>
      <c r="N178" s="5"/>
      <c r="O178" s="5"/>
      <c r="P178" s="5"/>
      <c r="Q178" s="20"/>
      <c r="R178" s="21"/>
      <c r="S178" s="15"/>
      <c r="T178" s="15"/>
      <c r="U178" s="8"/>
      <c r="V178" s="48"/>
      <c r="W178" s="40"/>
      <c r="X178" s="40"/>
      <c r="Y178" s="40"/>
    </row>
    <row r="179" spans="1:25" ht="15" customHeight="1" x14ac:dyDescent="0.25">
      <c r="A179" s="45"/>
      <c r="B179" s="20"/>
      <c r="C179" s="21"/>
      <c r="D179" s="5"/>
      <c r="E179" s="5"/>
      <c r="F179" s="5"/>
      <c r="G179" s="20"/>
      <c r="H179" s="21"/>
      <c r="I179" s="5"/>
      <c r="J179" s="5"/>
      <c r="K179" s="5"/>
      <c r="L179" s="20"/>
      <c r="M179" s="21"/>
      <c r="N179" s="5"/>
      <c r="O179" s="5"/>
      <c r="P179" s="5"/>
      <c r="Q179" s="20"/>
      <c r="R179" s="21"/>
      <c r="S179" s="15"/>
      <c r="T179" s="15"/>
      <c r="U179" s="8"/>
      <c r="V179" s="48"/>
      <c r="W179" s="40"/>
      <c r="X179" s="40"/>
      <c r="Y179" s="40"/>
    </row>
    <row r="180" spans="1:25" ht="15" customHeight="1" x14ac:dyDescent="0.25">
      <c r="A180" s="45"/>
      <c r="B180" s="20"/>
      <c r="C180" s="21"/>
      <c r="D180" s="5"/>
      <c r="E180" s="5"/>
      <c r="F180" s="5"/>
      <c r="G180" s="20"/>
      <c r="H180" s="21"/>
      <c r="I180" s="5"/>
      <c r="J180" s="5"/>
      <c r="K180" s="5"/>
      <c r="L180" s="20"/>
      <c r="M180" s="21"/>
      <c r="N180" s="5"/>
      <c r="O180" s="5"/>
      <c r="P180" s="5"/>
      <c r="Q180" s="20"/>
      <c r="R180" s="21"/>
      <c r="S180" s="15"/>
      <c r="T180" s="15"/>
      <c r="U180" s="8"/>
      <c r="V180" s="48"/>
      <c r="W180" s="40"/>
      <c r="X180" s="40"/>
      <c r="Y180" s="40"/>
    </row>
    <row r="181" spans="1:25" ht="15" customHeight="1" x14ac:dyDescent="0.25">
      <c r="A181" s="45"/>
      <c r="B181" s="20"/>
      <c r="C181" s="21"/>
      <c r="D181" s="5"/>
      <c r="E181" s="5"/>
      <c r="F181" s="5"/>
      <c r="G181" s="20"/>
      <c r="H181" s="21"/>
      <c r="I181" s="5"/>
      <c r="J181" s="5"/>
      <c r="K181" s="5"/>
      <c r="L181" s="20"/>
      <c r="M181" s="21"/>
      <c r="N181" s="5"/>
      <c r="O181" s="5"/>
      <c r="P181" s="5"/>
      <c r="Q181" s="20"/>
      <c r="R181" s="21"/>
      <c r="S181" s="15"/>
      <c r="T181" s="15"/>
      <c r="U181" s="8"/>
      <c r="V181" s="48"/>
      <c r="W181" s="40"/>
      <c r="X181" s="40"/>
      <c r="Y181" s="40"/>
    </row>
    <row r="182" spans="1:25" ht="15.75" customHeight="1" thickBot="1" x14ac:dyDescent="0.3">
      <c r="A182" s="45"/>
      <c r="B182" s="22"/>
      <c r="C182" s="23"/>
      <c r="D182" s="11"/>
      <c r="E182" s="11"/>
      <c r="F182" s="11"/>
      <c r="G182" s="22"/>
      <c r="H182" s="23"/>
      <c r="I182" s="11"/>
      <c r="J182" s="11"/>
      <c r="K182" s="11"/>
      <c r="L182" s="22"/>
      <c r="M182" s="23"/>
      <c r="N182" s="11"/>
      <c r="O182" s="11"/>
      <c r="P182" s="11"/>
      <c r="Q182" s="22"/>
      <c r="R182" s="23"/>
      <c r="S182" s="16"/>
      <c r="T182" s="16"/>
      <c r="U182" s="12"/>
      <c r="V182" s="48"/>
      <c r="W182" s="40"/>
      <c r="X182" s="40"/>
      <c r="Y182" s="40"/>
    </row>
    <row r="183" spans="1:25" ht="15.75" thickBot="1" x14ac:dyDescent="0.3">
      <c r="A183" s="13" t="s">
        <v>120</v>
      </c>
      <c r="B183" s="28">
        <f>AG171*AL$5</f>
        <v>5000</v>
      </c>
      <c r="C183" s="29"/>
      <c r="D183" s="29">
        <f>SUM(D171:D182)</f>
        <v>0</v>
      </c>
      <c r="E183" s="29">
        <f>SUM(E171:E182)</f>
        <v>0</v>
      </c>
      <c r="F183" s="29">
        <f>SUM(F171:F182)</f>
        <v>0</v>
      </c>
      <c r="G183" s="28">
        <f>AH171*AL$4</f>
        <v>0</v>
      </c>
      <c r="H183" s="29"/>
      <c r="I183" s="29">
        <f>SUM(I171:I182)</f>
        <v>0</v>
      </c>
      <c r="J183" s="29">
        <f>SUM(J171:J182)</f>
        <v>0</v>
      </c>
      <c r="K183" s="29">
        <f>SUM(K171:K182)</f>
        <v>0</v>
      </c>
      <c r="L183" s="28">
        <f>AI171*AL$3</f>
        <v>0</v>
      </c>
      <c r="M183" s="29"/>
      <c r="N183" s="29">
        <f>SUM(N171:N182)</f>
        <v>0</v>
      </c>
      <c r="O183" s="29">
        <f>SUM(O171:O182)</f>
        <v>0</v>
      </c>
      <c r="P183" s="29">
        <f>SUM(P171:P182)</f>
        <v>0</v>
      </c>
      <c r="Q183" s="28">
        <f>AJ171*AL$2</f>
        <v>0</v>
      </c>
      <c r="R183" s="29"/>
      <c r="S183" s="29">
        <f>SUM(S171:S182)</f>
        <v>0</v>
      </c>
      <c r="T183" s="29">
        <f>SUM(T171:T182)</f>
        <v>0</v>
      </c>
      <c r="U183" s="29">
        <f>SUM(U171:U182)</f>
        <v>0</v>
      </c>
      <c r="V183" s="49"/>
      <c r="W183" s="41"/>
      <c r="X183" s="41"/>
      <c r="Y183" s="41"/>
    </row>
    <row r="184" spans="1:25" x14ac:dyDescent="0.25">
      <c r="X184" s="36">
        <f>SUM(Y2,Y15,Y28,Y41,Y54,Y67,Y80,Y93,Y106,Y119,Y132,Y145,Y158,Y171)</f>
        <v>885000</v>
      </c>
      <c r="Y184" s="37"/>
    </row>
    <row r="185" spans="1:25" x14ac:dyDescent="0.25">
      <c r="X185" s="38"/>
      <c r="Y185" s="38"/>
    </row>
  </sheetData>
  <protectedRanges>
    <protectedRange sqref="B2:U13" name="Oblast1"/>
    <protectedRange sqref="B15:U26" name="Oblast2"/>
    <protectedRange sqref="B28:U39" name="Oblast3"/>
    <protectedRange sqref="B41:U52" name="Oblast4"/>
    <protectedRange sqref="B54:U65" name="Oblast5"/>
    <protectedRange sqref="B67:U78" name="Oblast6"/>
    <protectedRange sqref="B80:U91" name="Oblast7"/>
    <protectedRange sqref="B93:U104" name="Oblast8"/>
    <protectedRange sqref="B106:U117" name="Oblast9"/>
    <protectedRange sqref="B119:U130" name="Oblast10"/>
    <protectedRange sqref="B132:U143" name="Oblast11"/>
    <protectedRange sqref="B145:U156" name="Oblast12"/>
    <protectedRange sqref="B158:U169" name="Oblast13"/>
    <protectedRange sqref="B171:U182" name="Oblast14"/>
  </protectedRanges>
  <sortState xmlns:xlrd2="http://schemas.microsoft.com/office/spreadsheetml/2017/richdata2" ref="B2:C5">
    <sortCondition ref="B2:B5"/>
  </sortState>
  <mergeCells count="97">
    <mergeCell ref="W171:W183"/>
    <mergeCell ref="X171:X183"/>
    <mergeCell ref="Y171:Y183"/>
    <mergeCell ref="Y93:Y105"/>
    <mergeCell ref="W106:W118"/>
    <mergeCell ref="X106:X118"/>
    <mergeCell ref="Y106:Y118"/>
    <mergeCell ref="W119:W131"/>
    <mergeCell ref="X119:X131"/>
    <mergeCell ref="Y119:Y131"/>
    <mergeCell ref="X54:X66"/>
    <mergeCell ref="Y54:Y66"/>
    <mergeCell ref="W15:W27"/>
    <mergeCell ref="X15:X27"/>
    <mergeCell ref="Y15:Y27"/>
    <mergeCell ref="W28:W40"/>
    <mergeCell ref="X28:X40"/>
    <mergeCell ref="Y28:Y40"/>
    <mergeCell ref="W54:W66"/>
    <mergeCell ref="AM78:AN78"/>
    <mergeCell ref="AK91:AL91"/>
    <mergeCell ref="AM91:AN91"/>
    <mergeCell ref="AK104:AL104"/>
    <mergeCell ref="AM104:AN104"/>
    <mergeCell ref="V28:V40"/>
    <mergeCell ref="V41:V53"/>
    <mergeCell ref="V54:V66"/>
    <mergeCell ref="V67:V79"/>
    <mergeCell ref="V80:V92"/>
    <mergeCell ref="W158:W170"/>
    <mergeCell ref="X158:X170"/>
    <mergeCell ref="Y158:Y170"/>
    <mergeCell ref="V106:V118"/>
    <mergeCell ref="V119:V131"/>
    <mergeCell ref="V132:V144"/>
    <mergeCell ref="V145:V157"/>
    <mergeCell ref="V158:V170"/>
    <mergeCell ref="V93:V105"/>
    <mergeCell ref="AM117:AN117"/>
    <mergeCell ref="AK130:AL130"/>
    <mergeCell ref="AM130:AN130"/>
    <mergeCell ref="AK143:AL143"/>
    <mergeCell ref="AM143:AN143"/>
    <mergeCell ref="AM156:AN156"/>
    <mergeCell ref="AK169:AL169"/>
    <mergeCell ref="AM169:AN169"/>
    <mergeCell ref="W132:W144"/>
    <mergeCell ref="X132:X144"/>
    <mergeCell ref="Y132:Y144"/>
    <mergeCell ref="W145:W157"/>
    <mergeCell ref="X145:X157"/>
    <mergeCell ref="Y145:Y157"/>
    <mergeCell ref="A2:A13"/>
    <mergeCell ref="A15:A26"/>
    <mergeCell ref="A28:A39"/>
    <mergeCell ref="A41:A52"/>
    <mergeCell ref="A54:A65"/>
    <mergeCell ref="A145:A156"/>
    <mergeCell ref="A158:A169"/>
    <mergeCell ref="A171:A182"/>
    <mergeCell ref="A80:A91"/>
    <mergeCell ref="A93:A104"/>
    <mergeCell ref="A106:A117"/>
    <mergeCell ref="A119:A130"/>
    <mergeCell ref="A132:A143"/>
    <mergeCell ref="A67:A78"/>
    <mergeCell ref="V15:V27"/>
    <mergeCell ref="V171:V183"/>
    <mergeCell ref="AM1:AN1"/>
    <mergeCell ref="X2:X14"/>
    <mergeCell ref="Y2:Y14"/>
    <mergeCell ref="AK27:AL27"/>
    <mergeCell ref="AM27:AN27"/>
    <mergeCell ref="AK39:AL39"/>
    <mergeCell ref="AM39:AN39"/>
    <mergeCell ref="AK52:AL52"/>
    <mergeCell ref="AM52:AN52"/>
    <mergeCell ref="AK65:AL65"/>
    <mergeCell ref="AM65:AN65"/>
    <mergeCell ref="V2:V14"/>
    <mergeCell ref="AK1:AL1"/>
    <mergeCell ref="X184:Y185"/>
    <mergeCell ref="W2:W14"/>
    <mergeCell ref="AK78:AL78"/>
    <mergeCell ref="AK117:AL117"/>
    <mergeCell ref="AK156:AL156"/>
    <mergeCell ref="W80:W92"/>
    <mergeCell ref="X80:X92"/>
    <mergeCell ref="Y80:Y92"/>
    <mergeCell ref="W93:W105"/>
    <mergeCell ref="X93:X105"/>
    <mergeCell ref="W67:W79"/>
    <mergeCell ref="X67:X79"/>
    <mergeCell ref="Y67:Y79"/>
    <mergeCell ref="W41:W53"/>
    <mergeCell ref="X41:X53"/>
    <mergeCell ref="Y41:Y5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workbookViewId="0">
      <selection activeCell="B2" sqref="B2"/>
    </sheetView>
  </sheetViews>
  <sheetFormatPr defaultRowHeight="15" x14ac:dyDescent="0.25"/>
  <cols>
    <col min="1" max="1" width="13.42578125" customWidth="1"/>
    <col min="2" max="2" width="110" customWidth="1"/>
    <col min="3" max="3" width="6.7109375" style="1" customWidth="1"/>
    <col min="4" max="5" width="4" customWidth="1"/>
    <col min="6" max="6" width="3.85546875" customWidth="1"/>
    <col min="7" max="7" width="4" customWidth="1"/>
    <col min="8" max="8" width="6.7109375" customWidth="1"/>
    <col min="9" max="9" width="8.7109375" customWidth="1"/>
    <col min="10" max="12" width="6.7109375" customWidth="1"/>
    <col min="13" max="13" width="6.7109375" hidden="1" customWidth="1"/>
    <col min="14" max="18" width="6.7109375" customWidth="1"/>
  </cols>
  <sheetData>
    <row r="1" spans="1:13" x14ac:dyDescent="0.25">
      <c r="A1" s="30"/>
      <c r="B1" t="s">
        <v>134</v>
      </c>
      <c r="C1" s="31"/>
      <c r="D1" s="32"/>
      <c r="E1" s="32"/>
      <c r="F1" s="32"/>
      <c r="G1" s="32"/>
      <c r="H1" s="32"/>
      <c r="I1" s="32"/>
      <c r="M1" t="s">
        <v>133</v>
      </c>
    </row>
    <row r="2" spans="1:13" x14ac:dyDescent="0.25">
      <c r="A2" s="30"/>
      <c r="B2" t="s">
        <v>135</v>
      </c>
      <c r="I2" s="33"/>
    </row>
    <row r="3" spans="1:13" x14ac:dyDescent="0.25">
      <c r="A3" s="30"/>
      <c r="B3" t="s">
        <v>136</v>
      </c>
      <c r="I3" s="33"/>
    </row>
    <row r="4" spans="1:13" x14ac:dyDescent="0.25">
      <c r="A4" s="30"/>
      <c r="B4" t="s">
        <v>137</v>
      </c>
      <c r="I4" s="33"/>
    </row>
    <row r="5" spans="1:13" x14ac:dyDescent="0.25">
      <c r="A5" s="30"/>
      <c r="B5" t="s">
        <v>138</v>
      </c>
      <c r="I5" s="33"/>
    </row>
    <row r="6" spans="1:13" x14ac:dyDescent="0.25">
      <c r="A6" s="34"/>
      <c r="B6" t="s">
        <v>139</v>
      </c>
      <c r="I6" s="33"/>
    </row>
    <row r="8" spans="1:13" x14ac:dyDescent="0.25">
      <c r="B8" t="s">
        <v>5</v>
      </c>
      <c r="I8" s="33"/>
    </row>
    <row r="9" spans="1:13" x14ac:dyDescent="0.25">
      <c r="B9" t="s">
        <v>6</v>
      </c>
    </row>
    <row r="10" spans="1:13" x14ac:dyDescent="0.25">
      <c r="B10" t="s">
        <v>7</v>
      </c>
    </row>
    <row r="11" spans="1:13" x14ac:dyDescent="0.25">
      <c r="I11" s="33"/>
    </row>
    <row r="12" spans="1:13" x14ac:dyDescent="0.25">
      <c r="I12" s="33"/>
    </row>
    <row r="13" spans="1:13" x14ac:dyDescent="0.25">
      <c r="I13" s="33"/>
    </row>
    <row r="14" spans="1:13" x14ac:dyDescent="0.25">
      <c r="I14" s="33"/>
    </row>
    <row r="15" spans="1:13" x14ac:dyDescent="0.25">
      <c r="I15" s="33"/>
    </row>
    <row r="16" spans="1:13" x14ac:dyDescent="0.25">
      <c r="H16" s="33"/>
      <c r="I16" s="33"/>
    </row>
    <row r="17" spans="3:9" x14ac:dyDescent="0.25">
      <c r="I17" s="33"/>
    </row>
    <row r="18" spans="3:9" x14ac:dyDescent="0.25">
      <c r="I18" s="33"/>
    </row>
    <row r="19" spans="3:9" x14ac:dyDescent="0.25">
      <c r="C19" s="31"/>
      <c r="D19" s="32"/>
      <c r="E19" s="32"/>
      <c r="F19" s="32"/>
      <c r="G19" s="32"/>
      <c r="H19" s="32"/>
      <c r="I19" s="35"/>
    </row>
  </sheetData>
  <sortState xmlns:xlrd2="http://schemas.microsoft.com/office/spreadsheetml/2017/richdata2" ref="A30:A46">
    <sortCondition ref="A30:A46"/>
  </sortState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 akademie 2024</vt:lpstr>
      <vt:lpstr>Kriteria akademie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Milan Holcr</cp:lastModifiedBy>
  <cp:revision/>
  <dcterms:created xsi:type="dcterms:W3CDTF">2023-10-06T08:07:41Z</dcterms:created>
  <dcterms:modified xsi:type="dcterms:W3CDTF">2024-04-10T16:22:44Z</dcterms:modified>
  <cp:category/>
  <cp:contentStatus/>
</cp:coreProperties>
</file>